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5"/>
  </bookViews>
  <sheets>
    <sheet name="购置青贮" sheetId="1" r:id="rId1"/>
    <sheet name="种植青贮" sheetId="2" r:id="rId2"/>
    <sheet name="挡风墙" sheetId="3" r:id="rId3"/>
    <sheet name="恒温水槽" sheetId="4" r:id="rId4"/>
    <sheet name="核心群、种羊场购置青贮" sheetId="5" r:id="rId5"/>
    <sheet name="核心群、种羊场种植补贴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<sst xmlns="http://schemas.openxmlformats.org/spreadsheetml/2006/main" count="357" uniqueCount="245">
  <si>
    <t>2024年乌拉盖管理区肉牛养殖户购置青贮验收清单</t>
  </si>
  <si>
    <t>填表单位：乌拉盖管理区农牧和科技局                                          填表日期：2024年11月20日</t>
  </si>
  <si>
    <t>序号</t>
  </si>
  <si>
    <t>场镇（村）</t>
  </si>
  <si>
    <t>养殖户</t>
  </si>
  <si>
    <t>养殖户存栏牛头数（头）</t>
  </si>
  <si>
    <t>应享受补贴量（≤成牛×1.5+犊×0.75）（吨）</t>
  </si>
  <si>
    <t>购买量（吨）</t>
  </si>
  <si>
    <t>享受补贴量（吨）</t>
  </si>
  <si>
    <t>补贴资金（元）</t>
  </si>
  <si>
    <t>出售种植户（企业、
合作社、自种）</t>
  </si>
  <si>
    <t>备注</t>
  </si>
  <si>
    <t>成牛</t>
  </si>
  <si>
    <t>犊牛</t>
  </si>
  <si>
    <t>贺场</t>
  </si>
  <si>
    <t>邓全喜</t>
  </si>
  <si>
    <t>哈斯其其格</t>
  </si>
  <si>
    <t>胡日查</t>
  </si>
  <si>
    <t>常世军</t>
  </si>
  <si>
    <t>白铁柱</t>
  </si>
  <si>
    <t>田巍</t>
  </si>
  <si>
    <t>姚永峰</t>
  </si>
  <si>
    <t>宝音吉日嘎拉</t>
  </si>
  <si>
    <t>乌拉盖管理区业兴农业种植专业合作社</t>
  </si>
  <si>
    <t>赛汉其木格</t>
  </si>
  <si>
    <t>奥科斯畜牧业有限公司</t>
  </si>
  <si>
    <t>冯飞</t>
  </si>
  <si>
    <t>白永刚</t>
  </si>
  <si>
    <t>于立民农场</t>
  </si>
  <si>
    <t>小计</t>
  </si>
  <si>
    <t>巴镇</t>
  </si>
  <si>
    <t>朋斯格达希</t>
  </si>
  <si>
    <t>苏亚拉毕力格</t>
  </si>
  <si>
    <t>乌场</t>
  </si>
  <si>
    <t>于海森</t>
  </si>
  <si>
    <t>于立民</t>
  </si>
  <si>
    <t>于海林</t>
  </si>
  <si>
    <t>田海金</t>
  </si>
  <si>
    <t>王军</t>
  </si>
  <si>
    <t>杨春明</t>
  </si>
  <si>
    <t>张宝宏</t>
  </si>
  <si>
    <t>高明洪</t>
  </si>
  <si>
    <t>杜建军</t>
  </si>
  <si>
    <t>照日格图</t>
  </si>
  <si>
    <t>王丽霞</t>
  </si>
  <si>
    <t>王义平</t>
  </si>
  <si>
    <t>张慧月</t>
  </si>
  <si>
    <t>田桂华</t>
  </si>
  <si>
    <t>付德霞</t>
  </si>
  <si>
    <t>朱克叶</t>
  </si>
  <si>
    <t>姚燕丽</t>
  </si>
  <si>
    <t>张守昆</t>
  </si>
  <si>
    <t>杨小伍</t>
  </si>
  <si>
    <t>巴音那木拉</t>
  </si>
  <si>
    <t>师九德</t>
  </si>
  <si>
    <t>刘喜芬</t>
  </si>
  <si>
    <t>王兴臣</t>
  </si>
  <si>
    <t>王传香</t>
  </si>
  <si>
    <t>王金强</t>
  </si>
  <si>
    <t>贺显春</t>
  </si>
  <si>
    <t>吴国升</t>
  </si>
  <si>
    <t>刘宝财</t>
  </si>
  <si>
    <t>梁金梅</t>
  </si>
  <si>
    <t>孟宪波</t>
  </si>
  <si>
    <t>包铁军</t>
  </si>
  <si>
    <t>耨春光</t>
  </si>
  <si>
    <t>贺艳华</t>
  </si>
  <si>
    <t>白音套布格</t>
  </si>
  <si>
    <t>杜贵云</t>
  </si>
  <si>
    <t>陈育红</t>
  </si>
  <si>
    <t>李文浩</t>
  </si>
  <si>
    <t>高超群</t>
  </si>
  <si>
    <t>哈场</t>
  </si>
  <si>
    <t>郭万永</t>
  </si>
  <si>
    <t>刘建军</t>
  </si>
  <si>
    <t>孙利</t>
  </si>
  <si>
    <t>张瑞金</t>
  </si>
  <si>
    <t>王海河</t>
  </si>
  <si>
    <t>刘宝</t>
  </si>
  <si>
    <t>李涛</t>
  </si>
  <si>
    <t>布和哈达</t>
  </si>
  <si>
    <t>青云</t>
  </si>
  <si>
    <t>曹建军</t>
  </si>
  <si>
    <t>巴力吉</t>
  </si>
  <si>
    <t>辛仲富</t>
  </si>
  <si>
    <t>于树仲</t>
  </si>
  <si>
    <t>顾喜珍</t>
  </si>
  <si>
    <t>袁长喜</t>
  </si>
  <si>
    <t>张继祥</t>
  </si>
  <si>
    <t>张永生</t>
  </si>
  <si>
    <t>董贵胜</t>
  </si>
  <si>
    <t>李春梅</t>
  </si>
  <si>
    <t>马文彬</t>
  </si>
  <si>
    <t>张汉民</t>
  </si>
  <si>
    <t>张怀银</t>
  </si>
  <si>
    <t>王立疆</t>
  </si>
  <si>
    <t>张永林</t>
  </si>
  <si>
    <t>张春清</t>
  </si>
  <si>
    <t>王敬军</t>
  </si>
  <si>
    <t>李银星</t>
  </si>
  <si>
    <t>李金星</t>
  </si>
  <si>
    <t>曹爱军</t>
  </si>
  <si>
    <t>合计</t>
  </si>
  <si>
    <t>填表人：                                                                                                     审核人：                                                                                              负责人：</t>
  </si>
  <si>
    <t>2024年乌拉盖管理区肉牛养殖户种植青贮验收清单</t>
  </si>
  <si>
    <t>填表单位：乌拉盖管理区农牧和科技局                                    填表日期：2024年11月20日</t>
  </si>
  <si>
    <t>场镇</t>
  </si>
  <si>
    <t>实际种植面积（亩）</t>
  </si>
  <si>
    <t>产量（吨）</t>
  </si>
  <si>
    <t>色也勒钦畜牧业科技服务有限公司</t>
  </si>
  <si>
    <t>胡斯勒巴雅尔</t>
  </si>
  <si>
    <t>张利民</t>
  </si>
  <si>
    <t>朱亮</t>
  </si>
  <si>
    <t>敖特根巴乙拉</t>
  </si>
  <si>
    <t>双喜</t>
  </si>
  <si>
    <t>寇延青</t>
  </si>
  <si>
    <t>高朋</t>
  </si>
  <si>
    <t>付桂林</t>
  </si>
  <si>
    <t>王卫东</t>
  </si>
  <si>
    <t>刘树林</t>
  </si>
  <si>
    <t>朝克图巴特尔</t>
  </si>
  <si>
    <t>桑雪臣</t>
  </si>
  <si>
    <t>张福生</t>
  </si>
  <si>
    <t>张拥军</t>
  </si>
  <si>
    <t>王凤琴</t>
  </si>
  <si>
    <t>德力格尔</t>
  </si>
  <si>
    <t>乌日图巴音</t>
  </si>
  <si>
    <t>张来友</t>
  </si>
  <si>
    <t>刘瑞武</t>
  </si>
  <si>
    <t>沈宝石</t>
  </si>
  <si>
    <t>范怀臣</t>
  </si>
  <si>
    <t>钱俊森</t>
  </si>
  <si>
    <t>马永青</t>
  </si>
  <si>
    <t>强文广</t>
  </si>
  <si>
    <t>李春岭</t>
  </si>
  <si>
    <t>赵宏科</t>
  </si>
  <si>
    <t>张树欣</t>
  </si>
  <si>
    <t>徐树涛</t>
  </si>
  <si>
    <t>张晓侦</t>
  </si>
  <si>
    <t>李进伟</t>
  </si>
  <si>
    <t>张建民</t>
  </si>
  <si>
    <t>张洪君</t>
  </si>
  <si>
    <t>范升光</t>
  </si>
  <si>
    <t>张玉明</t>
  </si>
  <si>
    <t>赵富强</t>
  </si>
  <si>
    <t>张延坤</t>
  </si>
  <si>
    <t>蔡梦义</t>
  </si>
  <si>
    <t>马永军</t>
  </si>
  <si>
    <t>李兵</t>
  </si>
  <si>
    <t>额日敦朝格图</t>
  </si>
  <si>
    <t>王成武</t>
  </si>
  <si>
    <t>张紫亮</t>
  </si>
  <si>
    <t>陈玉山</t>
  </si>
  <si>
    <t>胡玉和</t>
  </si>
  <si>
    <t>曹春祥</t>
  </si>
  <si>
    <t>徐凤才</t>
  </si>
  <si>
    <t>赵恒志</t>
  </si>
  <si>
    <t>马东冉</t>
  </si>
  <si>
    <t>陈志远</t>
  </si>
  <si>
    <t>魏青海</t>
  </si>
  <si>
    <t>姜维海</t>
  </si>
  <si>
    <t>姚向军</t>
  </si>
  <si>
    <t>韩廷忠</t>
  </si>
  <si>
    <t>刘凤祥</t>
  </si>
  <si>
    <t>李旭光</t>
  </si>
  <si>
    <t>贺宇</t>
  </si>
  <si>
    <t>王树欣</t>
  </si>
  <si>
    <t>李旭东</t>
  </si>
  <si>
    <t>祝田喜</t>
  </si>
  <si>
    <t>李广辉</t>
  </si>
  <si>
    <t>安艳杰</t>
  </si>
  <si>
    <t>徐尚江</t>
  </si>
  <si>
    <t>曹春义</t>
  </si>
  <si>
    <t>王常起</t>
  </si>
  <si>
    <t>王长国</t>
  </si>
  <si>
    <t>王景亮</t>
  </si>
  <si>
    <t>王志杰</t>
  </si>
  <si>
    <t>衡振华</t>
  </si>
  <si>
    <t>张银川</t>
  </si>
  <si>
    <t>王久军</t>
  </si>
  <si>
    <t>张海军</t>
  </si>
  <si>
    <t>张久财、王德仁</t>
  </si>
  <si>
    <t>赵国庆</t>
  </si>
  <si>
    <t>张志刚</t>
  </si>
  <si>
    <t>包金星</t>
  </si>
  <si>
    <t>银秋生</t>
  </si>
  <si>
    <t>刘长锁</t>
  </si>
  <si>
    <t>王鹤申</t>
  </si>
  <si>
    <t>卢文东</t>
  </si>
  <si>
    <t>白黑龙</t>
  </si>
  <si>
    <t>刘花</t>
  </si>
  <si>
    <t>宋占贵</t>
  </si>
  <si>
    <t>白音日他</t>
  </si>
  <si>
    <t>刘含金</t>
  </si>
  <si>
    <t>刘银锁</t>
  </si>
  <si>
    <t>倪立民</t>
  </si>
  <si>
    <t>包建华</t>
  </si>
  <si>
    <t>额日登达来</t>
  </si>
  <si>
    <t>冀魁武</t>
  </si>
  <si>
    <t>王润华</t>
  </si>
  <si>
    <t>李成军</t>
  </si>
  <si>
    <t>白德胜</t>
  </si>
  <si>
    <t>2024年乌拉盖管理区挡风墙验收清单</t>
  </si>
  <si>
    <t>填表单位：乌拉盖管理区农牧和科技局                    填表日期：2024年11月20日</t>
  </si>
  <si>
    <t>姓名</t>
  </si>
  <si>
    <t>数量
（米）</t>
  </si>
  <si>
    <t>补贴资金
（元）</t>
  </si>
  <si>
    <t>王华</t>
  </si>
  <si>
    <t>刘英军</t>
  </si>
  <si>
    <t>填表人：                                                                审核人：                                                    负责人：</t>
  </si>
  <si>
    <t>2024年乌拉盖管理区恒温饮水槽验收清单</t>
  </si>
  <si>
    <t>填表单位：乌拉盖管理区农牧和科技局                     填表日期：2024年11月20日</t>
  </si>
  <si>
    <t>数量</t>
  </si>
  <si>
    <t>曹美丽</t>
  </si>
  <si>
    <t>胡达古拉</t>
  </si>
  <si>
    <t>马万林</t>
  </si>
  <si>
    <t>冬梅</t>
  </si>
  <si>
    <t>白梅花</t>
  </si>
  <si>
    <t>王春雷</t>
  </si>
  <si>
    <t>李建青</t>
  </si>
  <si>
    <t>胡青泉</t>
  </si>
  <si>
    <t>苏雅拉毕力格</t>
  </si>
  <si>
    <t>焦有利</t>
  </si>
  <si>
    <t>杨志平</t>
  </si>
  <si>
    <t>袁树明</t>
  </si>
  <si>
    <t>赵振东</t>
  </si>
  <si>
    <t>王洪涛</t>
  </si>
  <si>
    <t>李志龙</t>
  </si>
  <si>
    <t>张汉军</t>
  </si>
  <si>
    <t>填表人：                                     审核人：                                                负责人：</t>
  </si>
  <si>
    <t>2024年乌拉盖管理区乌珠穆沁羊核心群、种羊场养殖户购置青贮验收清单</t>
  </si>
  <si>
    <t xml:space="preserve">填表单位：乌拉盖管理区农牧和科技局                                              填表日期：2024年11月20日            </t>
  </si>
  <si>
    <t>养殖户存栏羊只数（只）</t>
  </si>
  <si>
    <t>应享受补贴量0.2吨/只</t>
  </si>
  <si>
    <t>补贴资金（ 元）</t>
  </si>
  <si>
    <t>成羊</t>
  </si>
  <si>
    <t>羔羊</t>
  </si>
  <si>
    <t>熊国林</t>
  </si>
  <si>
    <r>
      <rPr>
        <sz val="11"/>
        <color theme="1"/>
        <rFont val="宋体"/>
        <charset val="134"/>
      </rPr>
      <t>朝克图(</t>
    </r>
    <r>
      <rPr>
        <sz val="11"/>
        <color theme="1"/>
        <rFont val="宋体"/>
        <charset val="134"/>
        <scheme val="minor"/>
      </rPr>
      <t>王喜贵</t>
    </r>
    <r>
      <rPr>
        <sz val="11"/>
        <color theme="1"/>
        <rFont val="宋体"/>
        <charset val="134"/>
      </rPr>
      <t>)</t>
    </r>
  </si>
  <si>
    <t>布和朝鲁</t>
  </si>
  <si>
    <t>2024年乌拉盖管理区乌珠穆沁羊核心群、种羊场养殖户种植青贮验收清单</t>
  </si>
  <si>
    <t>填表单位：乌拉盖管理区农牧和科技局                                         填表日期：2024年11月20日</t>
  </si>
  <si>
    <t>亩数</t>
  </si>
  <si>
    <t>乌拉盖管理区贺斯格乌拉牧场乌珠穆沁羊繁育基地</t>
  </si>
  <si>
    <t>王风雷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</si>
</sst>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3"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楷体"/>
      <charset val="134"/>
    </font>
    <font>
      <sz val="11"/>
      <color theme="1"/>
      <name val="华文仿宋"/>
      <charset val="134"/>
    </font>
    <font>
      <sz val="12"/>
      <color theme="1"/>
      <name val="宋体"/>
      <charset val="134"/>
      <scheme val="major"/>
    </font>
    <font>
      <b/>
      <sz val="11"/>
      <color indexed="8"/>
      <name val="华文仿宋"/>
      <charset val="134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b/>
      <sz val="11"/>
      <color theme="1"/>
      <name val="华文仿宋"/>
      <charset val="134"/>
    </font>
    <font>
      <sz val="9"/>
      <color theme="1"/>
      <name val="仿宋_GB2312"/>
      <charset val="134"/>
    </font>
    <font>
      <sz val="9"/>
      <name val="宋体"/>
      <charset val="134"/>
      <scheme val="minor"/>
    </font>
    <font>
      <b/>
      <sz val="11"/>
      <color rgb="FF000000"/>
      <name val="华文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>
      <alignment vertical="center"/>
    </xf>
    <xf numFmtId="44" fontId="34" fillId="0" borderId="0">
      <alignment vertical="center"/>
    </xf>
    <xf numFmtId="9" fontId="34" fillId="0" borderId="0">
      <alignment vertical="center"/>
    </xf>
    <xf numFmtId="41" fontId="34" fillId="0" borderId="0">
      <alignment vertical="center"/>
    </xf>
    <xf numFmtId="42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4" fillId="3" borderId="12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40" fillId="0" borderId="13">
      <alignment vertical="center"/>
    </xf>
    <xf numFmtId="0" fontId="41" fillId="0" borderId="13">
      <alignment vertical="center"/>
    </xf>
    <xf numFmtId="0" fontId="42" fillId="0" borderId="14">
      <alignment vertical="center"/>
    </xf>
    <xf numFmtId="0" fontId="42" fillId="0" borderId="0">
      <alignment vertical="center"/>
    </xf>
    <xf numFmtId="0" fontId="43" fillId="4" borderId="15">
      <alignment vertical="center"/>
    </xf>
    <xf numFmtId="0" fontId="44" fillId="5" borderId="16">
      <alignment vertical="center"/>
    </xf>
    <xf numFmtId="0" fontId="45" fillId="5" borderId="15">
      <alignment vertical="center"/>
    </xf>
    <xf numFmtId="0" fontId="46" fillId="6" borderId="17">
      <alignment vertical="center"/>
    </xf>
    <xf numFmtId="0" fontId="47" fillId="0" borderId="18">
      <alignment vertical="center"/>
    </xf>
    <xf numFmtId="0" fontId="48" fillId="0" borderId="19">
      <alignment vertical="center"/>
    </xf>
    <xf numFmtId="0" fontId="49" fillId="7" borderId="0">
      <alignment vertical="center"/>
    </xf>
    <xf numFmtId="0" fontId="50" fillId="8" borderId="0">
      <alignment vertical="center"/>
    </xf>
    <xf numFmtId="0" fontId="51" fillId="9" borderId="0">
      <alignment vertical="center"/>
    </xf>
    <xf numFmtId="0" fontId="52" fillId="10" borderId="0">
      <alignment vertical="center"/>
    </xf>
    <xf numFmtId="0" fontId="7" fillId="11" borderId="0">
      <alignment vertical="center"/>
    </xf>
    <xf numFmtId="0" fontId="7" fillId="12" borderId="0">
      <alignment vertical="center"/>
    </xf>
    <xf numFmtId="0" fontId="52" fillId="13" borderId="0">
      <alignment vertical="center"/>
    </xf>
    <xf numFmtId="0" fontId="52" fillId="14" borderId="0">
      <alignment vertical="center"/>
    </xf>
    <xf numFmtId="0" fontId="7" fillId="15" borderId="0">
      <alignment vertical="center"/>
    </xf>
    <xf numFmtId="0" fontId="7" fillId="16" borderId="0">
      <alignment vertical="center"/>
    </xf>
    <xf numFmtId="0" fontId="52" fillId="17" borderId="0">
      <alignment vertical="center"/>
    </xf>
    <xf numFmtId="0" fontId="52" fillId="18" borderId="0">
      <alignment vertical="center"/>
    </xf>
    <xf numFmtId="0" fontId="7" fillId="19" borderId="0">
      <alignment vertical="center"/>
    </xf>
    <xf numFmtId="0" fontId="7" fillId="20" borderId="0">
      <alignment vertical="center"/>
    </xf>
    <xf numFmtId="0" fontId="52" fillId="21" borderId="0">
      <alignment vertical="center"/>
    </xf>
    <xf numFmtId="0" fontId="52" fillId="22" borderId="0">
      <alignment vertical="center"/>
    </xf>
    <xf numFmtId="0" fontId="7" fillId="23" borderId="0">
      <alignment vertical="center"/>
    </xf>
    <xf numFmtId="0" fontId="7" fillId="24" borderId="0">
      <alignment vertical="center"/>
    </xf>
    <xf numFmtId="0" fontId="52" fillId="25" borderId="0">
      <alignment vertical="center"/>
    </xf>
    <xf numFmtId="0" fontId="52" fillId="26" borderId="0">
      <alignment vertical="center"/>
    </xf>
    <xf numFmtId="0" fontId="7" fillId="27" borderId="0">
      <alignment vertical="center"/>
    </xf>
    <xf numFmtId="0" fontId="7" fillId="28" borderId="0">
      <alignment vertical="center"/>
    </xf>
    <xf numFmtId="0" fontId="52" fillId="29" borderId="0">
      <alignment vertical="center"/>
    </xf>
    <xf numFmtId="0" fontId="52" fillId="30" borderId="0">
      <alignment vertical="center"/>
    </xf>
    <xf numFmtId="0" fontId="7" fillId="31" borderId="0">
      <alignment vertical="center"/>
    </xf>
    <xf numFmtId="0" fontId="7" fillId="32" borderId="0">
      <alignment vertical="center"/>
    </xf>
    <xf numFmtId="0" fontId="52" fillId="33" borderId="0">
      <alignment vertical="center"/>
    </xf>
    <xf numFmtId="0" fontId="7" fillId="0" borderId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7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0" xfId="0" applyFont="1">
      <alignment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0" fontId="29" fillId="0" borderId="8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/>
    </xf>
    <xf numFmtId="177" fontId="30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zoomScale="110" zoomScaleNormal="110" workbookViewId="0">
      <pane ySplit="4" topLeftCell="A86" activePane="bottomLeft" state="frozen"/>
      <selection/>
      <selection pane="bottomLeft" activeCell="F11" sqref="F11"/>
    </sheetView>
  </sheetViews>
  <sheetFormatPr defaultColWidth="9" defaultRowHeight="13.5" customHeight="1"/>
  <cols>
    <col min="1" max="1" width="5.25" customWidth="1"/>
    <col min="2" max="2" width="8.96666666666667" customWidth="1"/>
    <col min="3" max="3" width="12.3416666666667" style="86" customWidth="1"/>
    <col min="4" max="4" width="8.40833333333333" customWidth="1"/>
    <col min="5" max="5" width="6.58333333333333" customWidth="1"/>
    <col min="6" max="6" width="20" customWidth="1"/>
    <col min="7" max="7" width="8.75" customWidth="1"/>
    <col min="8" max="8" width="12.9416666666667" customWidth="1"/>
    <col min="9" max="9" width="11.375" customWidth="1"/>
    <col min="10" max="10" width="16.9083333333333" customWidth="1"/>
    <col min="11" max="11" width="11.12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1</v>
      </c>
      <c r="B2" s="3"/>
      <c r="C2" s="87"/>
      <c r="D2" s="3"/>
      <c r="E2" s="3"/>
      <c r="F2" s="3"/>
      <c r="G2" s="3"/>
      <c r="H2" s="3"/>
      <c r="I2" s="3"/>
      <c r="J2" s="3"/>
      <c r="K2" s="3"/>
    </row>
    <row r="3" ht="39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/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17" t="s">
        <v>11</v>
      </c>
    </row>
    <row r="4" ht="38" customHeight="1" spans="1:11">
      <c r="A4" s="6"/>
      <c r="B4" s="7"/>
      <c r="C4" s="7"/>
      <c r="D4" s="7" t="s">
        <v>12</v>
      </c>
      <c r="E4" s="7" t="s">
        <v>13</v>
      </c>
      <c r="F4" s="7"/>
      <c r="G4" s="7"/>
      <c r="H4" s="7"/>
      <c r="I4" s="7"/>
      <c r="J4" s="7"/>
      <c r="K4" s="18"/>
    </row>
    <row r="5" s="24" customFormat="1" ht="15" customHeight="1" spans="1:11">
      <c r="A5" s="88">
        <v>1</v>
      </c>
      <c r="B5" s="89" t="s">
        <v>14</v>
      </c>
      <c r="C5" s="90" t="s">
        <v>15</v>
      </c>
      <c r="D5" s="91">
        <v>62</v>
      </c>
      <c r="E5" s="91">
        <v>38</v>
      </c>
      <c r="F5" s="91">
        <v>121.5</v>
      </c>
      <c r="G5" s="91">
        <v>25.1</v>
      </c>
      <c r="H5" s="91">
        <v>25.1</v>
      </c>
      <c r="I5" s="91">
        <f>H5*100</f>
        <v>2510</v>
      </c>
      <c r="J5" s="91" t="s">
        <v>14</v>
      </c>
      <c r="K5" s="91"/>
    </row>
    <row r="6" s="24" customFormat="1" ht="13" customHeight="1" spans="1:11">
      <c r="A6" s="88">
        <v>2</v>
      </c>
      <c r="B6" s="89"/>
      <c r="C6" s="90" t="s">
        <v>16</v>
      </c>
      <c r="D6" s="91">
        <v>74</v>
      </c>
      <c r="E6" s="91">
        <v>22</v>
      </c>
      <c r="F6" s="91">
        <v>126</v>
      </c>
      <c r="G6" s="91">
        <v>62.22</v>
      </c>
      <c r="H6" s="91">
        <v>62.22</v>
      </c>
      <c r="I6" s="91">
        <f t="shared" ref="I6:I16" si="0">H6*100</f>
        <v>6222</v>
      </c>
      <c r="J6" s="91" t="s">
        <v>14</v>
      </c>
      <c r="K6" s="91"/>
    </row>
    <row r="7" s="24" customFormat="1" ht="13" customHeight="1" spans="1:11">
      <c r="A7" s="88">
        <v>3</v>
      </c>
      <c r="B7" s="89"/>
      <c r="C7" s="90" t="s">
        <v>17</v>
      </c>
      <c r="D7" s="91">
        <v>100</v>
      </c>
      <c r="E7" s="91">
        <v>25</v>
      </c>
      <c r="F7" s="91">
        <v>168.75</v>
      </c>
      <c r="G7" s="91">
        <v>31.88</v>
      </c>
      <c r="H7" s="91">
        <v>31.88</v>
      </c>
      <c r="I7" s="91">
        <f t="shared" si="0"/>
        <v>3188</v>
      </c>
      <c r="J7" s="91" t="s">
        <v>14</v>
      </c>
      <c r="K7" s="91"/>
    </row>
    <row r="8" s="24" customFormat="1" ht="15" customHeight="1" spans="1:11">
      <c r="A8" s="88">
        <v>4</v>
      </c>
      <c r="B8" s="89"/>
      <c r="C8" s="90" t="s">
        <v>18</v>
      </c>
      <c r="D8" s="91">
        <v>14</v>
      </c>
      <c r="E8" s="91">
        <v>1</v>
      </c>
      <c r="F8" s="91">
        <v>21.75</v>
      </c>
      <c r="G8" s="91">
        <v>26.56</v>
      </c>
      <c r="H8" s="91">
        <v>21.75</v>
      </c>
      <c r="I8" s="91">
        <f t="shared" si="0"/>
        <v>2175</v>
      </c>
      <c r="J8" s="91" t="s">
        <v>14</v>
      </c>
      <c r="K8" s="91"/>
    </row>
    <row r="9" s="24" customFormat="1" ht="13" customHeight="1" spans="1:11">
      <c r="A9" s="88">
        <v>5</v>
      </c>
      <c r="B9" s="89"/>
      <c r="C9" s="90" t="s">
        <v>19</v>
      </c>
      <c r="D9" s="91">
        <v>104</v>
      </c>
      <c r="E9" s="91">
        <v>40</v>
      </c>
      <c r="F9" s="91">
        <v>186</v>
      </c>
      <c r="G9" s="91">
        <v>167.02</v>
      </c>
      <c r="H9" s="91">
        <v>167.02</v>
      </c>
      <c r="I9" s="91">
        <f t="shared" si="0"/>
        <v>16702</v>
      </c>
      <c r="J9" s="91" t="s">
        <v>14</v>
      </c>
      <c r="K9" s="91"/>
    </row>
    <row r="10" s="24" customFormat="1" ht="15" customHeight="1" spans="1:11">
      <c r="A10" s="88">
        <v>6</v>
      </c>
      <c r="B10" s="89"/>
      <c r="C10" s="90" t="s">
        <v>20</v>
      </c>
      <c r="D10" s="91">
        <v>75</v>
      </c>
      <c r="E10" s="91">
        <v>43</v>
      </c>
      <c r="F10" s="91">
        <v>144.75</v>
      </c>
      <c r="G10" s="91">
        <v>51.98</v>
      </c>
      <c r="H10" s="91">
        <v>51.98</v>
      </c>
      <c r="I10" s="91">
        <f t="shared" si="0"/>
        <v>5198</v>
      </c>
      <c r="J10" s="91" t="s">
        <v>14</v>
      </c>
      <c r="K10" s="91"/>
    </row>
    <row r="11" s="24" customFormat="1" ht="16" customHeight="1" spans="1:11">
      <c r="A11" s="88">
        <v>7</v>
      </c>
      <c r="B11" s="89"/>
      <c r="C11" s="90" t="s">
        <v>21</v>
      </c>
      <c r="D11" s="91">
        <v>44</v>
      </c>
      <c r="E11" s="91">
        <v>27</v>
      </c>
      <c r="F11" s="91">
        <v>57.5</v>
      </c>
      <c r="G11" s="91">
        <v>66.6</v>
      </c>
      <c r="H11" s="91">
        <v>57.5</v>
      </c>
      <c r="I11" s="91">
        <f t="shared" si="0"/>
        <v>5750</v>
      </c>
      <c r="J11" s="91" t="s">
        <v>14</v>
      </c>
      <c r="K11" s="91"/>
    </row>
    <row r="12" s="24" customFormat="1" ht="16" customHeight="1" spans="1:11">
      <c r="A12" s="88">
        <v>8</v>
      </c>
      <c r="B12" s="89"/>
      <c r="C12" s="90" t="s">
        <v>22</v>
      </c>
      <c r="D12" s="91">
        <v>105</v>
      </c>
      <c r="E12" s="91">
        <v>75</v>
      </c>
      <c r="F12" s="91">
        <v>142.5</v>
      </c>
      <c r="G12" s="91">
        <v>96.62</v>
      </c>
      <c r="H12" s="91">
        <v>96.62</v>
      </c>
      <c r="I12" s="91">
        <f t="shared" si="0"/>
        <v>9662</v>
      </c>
      <c r="J12" s="106" t="s">
        <v>23</v>
      </c>
      <c r="K12" s="91"/>
    </row>
    <row r="13" s="24" customFormat="1" ht="14" customHeight="1" spans="1:11">
      <c r="A13" s="88">
        <v>9</v>
      </c>
      <c r="B13" s="89"/>
      <c r="C13" s="90" t="s">
        <v>24</v>
      </c>
      <c r="D13" s="91">
        <v>155</v>
      </c>
      <c r="E13" s="91">
        <v>90</v>
      </c>
      <c r="F13" s="91">
        <v>200</v>
      </c>
      <c r="G13" s="91">
        <v>50.52</v>
      </c>
      <c r="H13" s="91">
        <v>50.52</v>
      </c>
      <c r="I13" s="91">
        <f t="shared" si="0"/>
        <v>5052</v>
      </c>
      <c r="J13" s="107"/>
      <c r="K13" s="91"/>
    </row>
    <row r="14" s="24" customFormat="1" ht="25" customHeight="1" spans="1:11">
      <c r="A14" s="88">
        <v>10</v>
      </c>
      <c r="B14" s="89"/>
      <c r="C14" s="90" t="s">
        <v>25</v>
      </c>
      <c r="D14" s="91">
        <v>1000</v>
      </c>
      <c r="E14" s="91">
        <v>200</v>
      </c>
      <c r="F14" s="91">
        <v>1650</v>
      </c>
      <c r="G14" s="91">
        <v>3000</v>
      </c>
      <c r="H14" s="91">
        <v>1650</v>
      </c>
      <c r="I14" s="91">
        <f t="shared" si="0"/>
        <v>165000</v>
      </c>
      <c r="J14" s="107"/>
      <c r="K14" s="91"/>
    </row>
    <row r="15" s="24" customFormat="1" ht="14" customHeight="1" spans="1:11">
      <c r="A15" s="88">
        <v>11</v>
      </c>
      <c r="B15" s="89"/>
      <c r="C15" s="90" t="s">
        <v>26</v>
      </c>
      <c r="D15" s="91">
        <v>120</v>
      </c>
      <c r="E15" s="91">
        <v>0</v>
      </c>
      <c r="F15" s="91">
        <v>180</v>
      </c>
      <c r="G15" s="91">
        <v>200</v>
      </c>
      <c r="H15" s="91">
        <v>180</v>
      </c>
      <c r="I15" s="91">
        <f t="shared" si="0"/>
        <v>18000</v>
      </c>
      <c r="J15" s="108"/>
      <c r="K15" s="91"/>
    </row>
    <row r="16" s="24" customFormat="1" ht="14" customHeight="1" spans="1:11">
      <c r="A16" s="88">
        <v>12</v>
      </c>
      <c r="B16" s="89"/>
      <c r="C16" s="90" t="s">
        <v>27</v>
      </c>
      <c r="D16" s="91">
        <v>112</v>
      </c>
      <c r="E16" s="91">
        <v>40</v>
      </c>
      <c r="F16" s="91">
        <v>198</v>
      </c>
      <c r="G16" s="91">
        <v>198</v>
      </c>
      <c r="H16" s="91">
        <v>198</v>
      </c>
      <c r="I16" s="91">
        <f t="shared" si="0"/>
        <v>19800</v>
      </c>
      <c r="J16" s="91" t="s">
        <v>28</v>
      </c>
      <c r="K16" s="91"/>
    </row>
    <row r="17" s="25" customFormat="1" customHeight="1" spans="1:11">
      <c r="A17" s="9"/>
      <c r="B17" s="92" t="s">
        <v>29</v>
      </c>
      <c r="C17" s="93"/>
      <c r="D17" s="94">
        <f t="shared" ref="D17:I17" si="1">SUM(D5:D16)</f>
        <v>1965</v>
      </c>
      <c r="E17" s="94">
        <f t="shared" si="1"/>
        <v>601</v>
      </c>
      <c r="F17" s="94">
        <f t="shared" si="1"/>
        <v>3196.75</v>
      </c>
      <c r="G17" s="94">
        <f t="shared" si="1"/>
        <v>3976.5</v>
      </c>
      <c r="H17" s="95">
        <f t="shared" si="1"/>
        <v>2592.59</v>
      </c>
      <c r="I17" s="109">
        <f t="shared" si="1"/>
        <v>259259</v>
      </c>
      <c r="J17" s="110"/>
      <c r="K17" s="111"/>
    </row>
    <row r="18" ht="19" customHeight="1" spans="1:11">
      <c r="A18" s="88">
        <v>13</v>
      </c>
      <c r="B18" s="96" t="s">
        <v>30</v>
      </c>
      <c r="C18" s="90" t="s">
        <v>31</v>
      </c>
      <c r="D18" s="91">
        <v>112</v>
      </c>
      <c r="E18" s="91">
        <v>70</v>
      </c>
      <c r="F18" s="91">
        <f>SUM(D18*1.5+E18*0.75)</f>
        <v>220.5</v>
      </c>
      <c r="G18" s="91">
        <v>180</v>
      </c>
      <c r="H18" s="91">
        <v>180</v>
      </c>
      <c r="I18" s="91">
        <v>18000</v>
      </c>
      <c r="J18" s="106" t="s">
        <v>23</v>
      </c>
      <c r="K18" s="91"/>
    </row>
    <row r="19" ht="18" customHeight="1" spans="1:11">
      <c r="A19" s="88">
        <v>14</v>
      </c>
      <c r="B19" s="97"/>
      <c r="C19" s="90" t="s">
        <v>32</v>
      </c>
      <c r="D19" s="91">
        <v>99</v>
      </c>
      <c r="E19" s="91">
        <v>80</v>
      </c>
      <c r="F19" s="91">
        <f>SUM(D19*1.5+E19*0.75)</f>
        <v>208.5</v>
      </c>
      <c r="G19" s="91">
        <v>180</v>
      </c>
      <c r="H19" s="91">
        <v>180</v>
      </c>
      <c r="I19" s="91">
        <v>18000</v>
      </c>
      <c r="J19" s="108"/>
      <c r="K19" s="91"/>
    </row>
    <row r="20" s="25" customFormat="1" customHeight="1" spans="1:11">
      <c r="A20" s="36"/>
      <c r="B20" s="92" t="s">
        <v>29</v>
      </c>
      <c r="C20" s="93"/>
      <c r="D20" s="94">
        <f>SUM(D18:D19)</f>
        <v>211</v>
      </c>
      <c r="E20" s="94">
        <f>SUM(E18:E19)</f>
        <v>150</v>
      </c>
      <c r="F20" s="94">
        <f>SUM(F18:F19)</f>
        <v>429</v>
      </c>
      <c r="G20" s="94">
        <f>SUM(G18:G19)</f>
        <v>360</v>
      </c>
      <c r="H20" s="95">
        <v>360</v>
      </c>
      <c r="I20" s="109">
        <v>36000</v>
      </c>
      <c r="J20" s="110"/>
      <c r="K20" s="111"/>
    </row>
    <row r="21" customHeight="1" spans="1:11">
      <c r="A21" s="88">
        <v>15</v>
      </c>
      <c r="B21" s="96" t="s">
        <v>33</v>
      </c>
      <c r="C21" s="90" t="s">
        <v>34</v>
      </c>
      <c r="D21" s="91">
        <v>55</v>
      </c>
      <c r="E21" s="91">
        <v>30</v>
      </c>
      <c r="F21" s="91">
        <f t="shared" ref="F21:F38" si="2">D21*1.5+E21*0.75</f>
        <v>105</v>
      </c>
      <c r="G21" s="91">
        <v>138.86</v>
      </c>
      <c r="H21" s="98">
        <v>105</v>
      </c>
      <c r="I21" s="112">
        <f t="shared" ref="I21:I38" si="3">H21*100</f>
        <v>10500</v>
      </c>
      <c r="J21" s="113" t="s">
        <v>35</v>
      </c>
      <c r="K21" s="23"/>
    </row>
    <row r="22" customHeight="1" spans="1:11">
      <c r="A22" s="88">
        <v>16</v>
      </c>
      <c r="B22" s="99"/>
      <c r="C22" s="90" t="s">
        <v>36</v>
      </c>
      <c r="D22" s="91">
        <v>46</v>
      </c>
      <c r="E22" s="91">
        <v>18</v>
      </c>
      <c r="F22" s="91">
        <f t="shared" si="2"/>
        <v>82.5</v>
      </c>
      <c r="G22" s="91">
        <v>85.84</v>
      </c>
      <c r="H22" s="98">
        <v>82.5</v>
      </c>
      <c r="I22" s="112">
        <f t="shared" si="3"/>
        <v>8250</v>
      </c>
      <c r="J22" s="114"/>
      <c r="K22" s="23"/>
    </row>
    <row r="23" customHeight="1" spans="1:11">
      <c r="A23" s="88">
        <v>17</v>
      </c>
      <c r="B23" s="99"/>
      <c r="C23" s="90" t="s">
        <v>37</v>
      </c>
      <c r="D23" s="91">
        <v>27</v>
      </c>
      <c r="E23" s="91">
        <v>13</v>
      </c>
      <c r="F23" s="91">
        <f t="shared" si="2"/>
        <v>50.25</v>
      </c>
      <c r="G23" s="91">
        <v>56.56</v>
      </c>
      <c r="H23" s="98">
        <v>50.25</v>
      </c>
      <c r="I23" s="112">
        <f t="shared" si="3"/>
        <v>5025</v>
      </c>
      <c r="J23" s="113" t="s">
        <v>35</v>
      </c>
      <c r="K23" s="23"/>
    </row>
    <row r="24" customHeight="1" spans="1:11">
      <c r="A24" s="88">
        <v>18</v>
      </c>
      <c r="B24" s="99"/>
      <c r="C24" s="90" t="s">
        <v>38</v>
      </c>
      <c r="D24" s="91">
        <v>49</v>
      </c>
      <c r="E24" s="91">
        <v>22</v>
      </c>
      <c r="F24" s="91">
        <f t="shared" si="2"/>
        <v>90</v>
      </c>
      <c r="G24" s="91">
        <v>106.5</v>
      </c>
      <c r="H24" s="98">
        <v>90</v>
      </c>
      <c r="I24" s="112">
        <f t="shared" si="3"/>
        <v>9000</v>
      </c>
      <c r="J24" s="115"/>
      <c r="K24" s="23"/>
    </row>
    <row r="25" customHeight="1" spans="1:11">
      <c r="A25" s="88">
        <v>19</v>
      </c>
      <c r="B25" s="99"/>
      <c r="C25" s="90" t="s">
        <v>39</v>
      </c>
      <c r="D25" s="91">
        <v>65</v>
      </c>
      <c r="E25" s="91">
        <v>22</v>
      </c>
      <c r="F25" s="91">
        <f t="shared" si="2"/>
        <v>114</v>
      </c>
      <c r="G25" s="91">
        <v>115</v>
      </c>
      <c r="H25" s="98">
        <v>114</v>
      </c>
      <c r="I25" s="112">
        <f t="shared" si="3"/>
        <v>11400</v>
      </c>
      <c r="J25" s="114"/>
      <c r="K25" s="23"/>
    </row>
    <row r="26" customHeight="1" spans="1:11">
      <c r="A26" s="88">
        <v>20</v>
      </c>
      <c r="B26" s="99"/>
      <c r="C26" s="90" t="s">
        <v>35</v>
      </c>
      <c r="D26" s="91">
        <v>507</v>
      </c>
      <c r="E26" s="91">
        <v>133</v>
      </c>
      <c r="F26" s="91">
        <f t="shared" si="2"/>
        <v>860.25</v>
      </c>
      <c r="G26" s="91">
        <v>884.88</v>
      </c>
      <c r="H26" s="98">
        <v>860.25</v>
      </c>
      <c r="I26" s="112">
        <f t="shared" si="3"/>
        <v>86025</v>
      </c>
      <c r="J26" s="113" t="s">
        <v>23</v>
      </c>
      <c r="K26" s="23"/>
    </row>
    <row r="27" customHeight="1" spans="1:11">
      <c r="A27" s="88">
        <v>21</v>
      </c>
      <c r="B27" s="99"/>
      <c r="C27" s="90" t="s">
        <v>40</v>
      </c>
      <c r="D27" s="91">
        <v>53</v>
      </c>
      <c r="E27" s="91">
        <v>14</v>
      </c>
      <c r="F27" s="91">
        <f t="shared" si="2"/>
        <v>90</v>
      </c>
      <c r="G27" s="91">
        <v>37.51</v>
      </c>
      <c r="H27" s="98">
        <v>37.51</v>
      </c>
      <c r="I27" s="112">
        <f t="shared" si="3"/>
        <v>3751</v>
      </c>
      <c r="J27" s="115"/>
      <c r="K27" s="23"/>
    </row>
    <row r="28" customHeight="1" spans="1:11">
      <c r="A28" s="88">
        <v>22</v>
      </c>
      <c r="B28" s="99"/>
      <c r="C28" s="90" t="s">
        <v>41</v>
      </c>
      <c r="D28" s="91">
        <v>108</v>
      </c>
      <c r="E28" s="91">
        <v>43</v>
      </c>
      <c r="F28" s="91">
        <f t="shared" si="2"/>
        <v>194.25</v>
      </c>
      <c r="G28" s="91">
        <v>156</v>
      </c>
      <c r="H28" s="98">
        <v>156</v>
      </c>
      <c r="I28" s="112">
        <f t="shared" si="3"/>
        <v>15600</v>
      </c>
      <c r="J28" s="115"/>
      <c r="K28" s="23"/>
    </row>
    <row r="29" customHeight="1" spans="1:11">
      <c r="A29" s="88">
        <v>23</v>
      </c>
      <c r="B29" s="99"/>
      <c r="C29" s="90" t="s">
        <v>42</v>
      </c>
      <c r="D29" s="91">
        <v>85</v>
      </c>
      <c r="E29" s="91">
        <v>19</v>
      </c>
      <c r="F29" s="91">
        <f t="shared" si="2"/>
        <v>141.75</v>
      </c>
      <c r="G29" s="91">
        <v>141.76</v>
      </c>
      <c r="H29" s="98">
        <v>141.75</v>
      </c>
      <c r="I29" s="112">
        <f t="shared" si="3"/>
        <v>14175</v>
      </c>
      <c r="J29" s="115"/>
      <c r="K29" s="23"/>
    </row>
    <row r="30" customHeight="1" spans="1:11">
      <c r="A30" s="88">
        <v>24</v>
      </c>
      <c r="B30" s="99"/>
      <c r="C30" s="90" t="s">
        <v>43</v>
      </c>
      <c r="D30" s="91">
        <v>84</v>
      </c>
      <c r="E30" s="91">
        <v>26</v>
      </c>
      <c r="F30" s="91">
        <f t="shared" si="2"/>
        <v>145.5</v>
      </c>
      <c r="G30" s="91">
        <v>145.51</v>
      </c>
      <c r="H30" s="98">
        <v>145.5</v>
      </c>
      <c r="I30" s="112">
        <f t="shared" si="3"/>
        <v>14550</v>
      </c>
      <c r="J30" s="114"/>
      <c r="K30" s="23"/>
    </row>
    <row r="31" customHeight="1" spans="1:11">
      <c r="A31" s="88">
        <v>25</v>
      </c>
      <c r="B31" s="99"/>
      <c r="C31" s="90" t="s">
        <v>44</v>
      </c>
      <c r="D31" s="91">
        <v>82</v>
      </c>
      <c r="E31" s="91">
        <v>38</v>
      </c>
      <c r="F31" s="91">
        <f t="shared" si="2"/>
        <v>151.5</v>
      </c>
      <c r="G31" s="91">
        <v>155</v>
      </c>
      <c r="H31" s="98">
        <v>151.5</v>
      </c>
      <c r="I31" s="112">
        <f t="shared" si="3"/>
        <v>15150</v>
      </c>
      <c r="J31" s="116" t="s">
        <v>35</v>
      </c>
      <c r="K31" s="23"/>
    </row>
    <row r="32" customHeight="1" spans="1:11">
      <c r="A32" s="88">
        <v>26</v>
      </c>
      <c r="B32" s="99"/>
      <c r="C32" s="90" t="s">
        <v>45</v>
      </c>
      <c r="D32" s="91">
        <v>138</v>
      </c>
      <c r="E32" s="91">
        <v>49</v>
      </c>
      <c r="F32" s="91">
        <f t="shared" si="2"/>
        <v>243.75</v>
      </c>
      <c r="G32" s="91">
        <v>92.75</v>
      </c>
      <c r="H32" s="98">
        <v>92.75</v>
      </c>
      <c r="I32" s="112">
        <f t="shared" si="3"/>
        <v>9275</v>
      </c>
      <c r="J32" s="113" t="s">
        <v>23</v>
      </c>
      <c r="K32" s="23"/>
    </row>
    <row r="33" customHeight="1" spans="1:11">
      <c r="A33" s="88">
        <v>27</v>
      </c>
      <c r="B33" s="99"/>
      <c r="C33" s="90" t="s">
        <v>46</v>
      </c>
      <c r="D33" s="91">
        <v>57</v>
      </c>
      <c r="E33" s="91">
        <v>23</v>
      </c>
      <c r="F33" s="91">
        <f t="shared" si="2"/>
        <v>102.75</v>
      </c>
      <c r="G33" s="91">
        <v>102.79</v>
      </c>
      <c r="H33" s="98">
        <v>102.75</v>
      </c>
      <c r="I33" s="112">
        <f t="shared" si="3"/>
        <v>10275</v>
      </c>
      <c r="J33" s="115"/>
      <c r="K33" s="23"/>
    </row>
    <row r="34" customHeight="1" spans="1:11">
      <c r="A34" s="88">
        <v>28</v>
      </c>
      <c r="B34" s="99"/>
      <c r="C34" s="90" t="s">
        <v>47</v>
      </c>
      <c r="D34" s="91">
        <v>47</v>
      </c>
      <c r="E34" s="91">
        <v>8</v>
      </c>
      <c r="F34" s="91">
        <f t="shared" si="2"/>
        <v>76.5</v>
      </c>
      <c r="G34" s="91">
        <v>56.2</v>
      </c>
      <c r="H34" s="98">
        <v>56.2</v>
      </c>
      <c r="I34" s="112">
        <f t="shared" si="3"/>
        <v>5620</v>
      </c>
      <c r="J34" s="115"/>
      <c r="K34" s="23"/>
    </row>
    <row r="35" customHeight="1" spans="1:11">
      <c r="A35" s="88">
        <v>29</v>
      </c>
      <c r="B35" s="99"/>
      <c r="C35" s="90" t="s">
        <v>48</v>
      </c>
      <c r="D35" s="91">
        <v>156</v>
      </c>
      <c r="E35" s="91">
        <v>54</v>
      </c>
      <c r="F35" s="91">
        <f t="shared" si="2"/>
        <v>274.5</v>
      </c>
      <c r="G35" s="91">
        <v>294.85</v>
      </c>
      <c r="H35" s="98">
        <v>274.5</v>
      </c>
      <c r="I35" s="112">
        <f t="shared" si="3"/>
        <v>27450</v>
      </c>
      <c r="J35" s="115"/>
      <c r="K35" s="23"/>
    </row>
    <row r="36" customHeight="1" spans="1:11">
      <c r="A36" s="88">
        <v>30</v>
      </c>
      <c r="B36" s="99"/>
      <c r="C36" s="90" t="s">
        <v>49</v>
      </c>
      <c r="D36" s="91">
        <v>78</v>
      </c>
      <c r="E36" s="91">
        <v>20</v>
      </c>
      <c r="F36" s="91">
        <f t="shared" si="2"/>
        <v>132</v>
      </c>
      <c r="G36" s="91">
        <v>113.42</v>
      </c>
      <c r="H36" s="98">
        <v>113.42</v>
      </c>
      <c r="I36" s="112">
        <f t="shared" si="3"/>
        <v>11342</v>
      </c>
      <c r="J36" s="115"/>
      <c r="K36" s="23"/>
    </row>
    <row r="37" customHeight="1" spans="1:11">
      <c r="A37" s="88">
        <v>31</v>
      </c>
      <c r="B37" s="99"/>
      <c r="C37" s="90" t="s">
        <v>50</v>
      </c>
      <c r="D37" s="91">
        <v>126</v>
      </c>
      <c r="E37" s="91">
        <v>42</v>
      </c>
      <c r="F37" s="91">
        <f t="shared" si="2"/>
        <v>220.5</v>
      </c>
      <c r="G37" s="91">
        <v>248.36</v>
      </c>
      <c r="H37" s="98">
        <v>220.5</v>
      </c>
      <c r="I37" s="112">
        <f t="shared" si="3"/>
        <v>22050</v>
      </c>
      <c r="J37" s="115"/>
      <c r="K37" s="23"/>
    </row>
    <row r="38" customHeight="1" spans="1:11">
      <c r="A38" s="88">
        <v>32</v>
      </c>
      <c r="B38" s="99"/>
      <c r="C38" s="90" t="s">
        <v>51</v>
      </c>
      <c r="D38" s="91">
        <v>71</v>
      </c>
      <c r="E38" s="91">
        <v>18</v>
      </c>
      <c r="F38" s="91">
        <f t="shared" si="2"/>
        <v>120</v>
      </c>
      <c r="G38" s="91">
        <v>160.44</v>
      </c>
      <c r="H38" s="98">
        <v>120</v>
      </c>
      <c r="I38" s="112">
        <f t="shared" si="3"/>
        <v>12000</v>
      </c>
      <c r="J38" s="115"/>
      <c r="K38" s="23"/>
    </row>
    <row r="39" customHeight="1" spans="1:11">
      <c r="A39" s="88">
        <v>33</v>
      </c>
      <c r="B39" s="99"/>
      <c r="C39" s="90" t="s">
        <v>52</v>
      </c>
      <c r="D39" s="91">
        <v>82</v>
      </c>
      <c r="E39" s="91">
        <v>30</v>
      </c>
      <c r="F39" s="91">
        <f t="shared" ref="F39:F58" si="4">D39*1.5+E39*0.75</f>
        <v>145.5</v>
      </c>
      <c r="G39" s="91">
        <v>120.52</v>
      </c>
      <c r="H39" s="98">
        <v>120.52</v>
      </c>
      <c r="I39" s="112">
        <f t="shared" ref="I39:I58" si="5">H39*100</f>
        <v>12052</v>
      </c>
      <c r="J39" s="113" t="s">
        <v>23</v>
      </c>
      <c r="K39" s="23"/>
    </row>
    <row r="40" customHeight="1" spans="1:11">
      <c r="A40" s="88">
        <v>34</v>
      </c>
      <c r="B40" s="99"/>
      <c r="C40" s="90" t="s">
        <v>53</v>
      </c>
      <c r="D40" s="91">
        <v>57</v>
      </c>
      <c r="E40" s="91">
        <v>13</v>
      </c>
      <c r="F40" s="91">
        <f t="shared" si="4"/>
        <v>95.25</v>
      </c>
      <c r="G40" s="91">
        <v>65.18</v>
      </c>
      <c r="H40" s="98">
        <v>65.18</v>
      </c>
      <c r="I40" s="112">
        <f t="shared" si="5"/>
        <v>6518</v>
      </c>
      <c r="J40" s="115"/>
      <c r="K40" s="23"/>
    </row>
    <row r="41" customHeight="1" spans="1:11">
      <c r="A41" s="88">
        <v>35</v>
      </c>
      <c r="B41" s="99"/>
      <c r="C41" s="90" t="s">
        <v>54</v>
      </c>
      <c r="D41" s="91">
        <v>181</v>
      </c>
      <c r="E41" s="91">
        <v>48</v>
      </c>
      <c r="F41" s="91">
        <f t="shared" si="4"/>
        <v>307.5</v>
      </c>
      <c r="G41" s="91">
        <v>382</v>
      </c>
      <c r="H41" s="98">
        <f>F41</f>
        <v>307.5</v>
      </c>
      <c r="I41" s="112">
        <f t="shared" si="5"/>
        <v>30750</v>
      </c>
      <c r="J41" s="115"/>
      <c r="K41" s="23"/>
    </row>
    <row r="42" customHeight="1" spans="1:11">
      <c r="A42" s="88">
        <v>36</v>
      </c>
      <c r="B42" s="99"/>
      <c r="C42" s="90" t="s">
        <v>55</v>
      </c>
      <c r="D42" s="91">
        <v>126</v>
      </c>
      <c r="E42" s="91">
        <v>33</v>
      </c>
      <c r="F42" s="91">
        <f t="shared" si="4"/>
        <v>213.75</v>
      </c>
      <c r="G42" s="91">
        <v>220</v>
      </c>
      <c r="H42" s="98">
        <v>213.75</v>
      </c>
      <c r="I42" s="112">
        <f t="shared" si="5"/>
        <v>21375</v>
      </c>
      <c r="J42" s="115"/>
      <c r="K42" s="23"/>
    </row>
    <row r="43" customHeight="1" spans="1:11">
      <c r="A43" s="88">
        <v>37</v>
      </c>
      <c r="B43" s="99"/>
      <c r="C43" s="90" t="s">
        <v>56</v>
      </c>
      <c r="D43" s="91">
        <v>117</v>
      </c>
      <c r="E43" s="91">
        <v>113</v>
      </c>
      <c r="F43" s="91">
        <f t="shared" si="4"/>
        <v>260.25</v>
      </c>
      <c r="G43" s="91">
        <v>280</v>
      </c>
      <c r="H43" s="98">
        <v>260.25</v>
      </c>
      <c r="I43" s="112">
        <f t="shared" si="5"/>
        <v>26025</v>
      </c>
      <c r="J43" s="115"/>
      <c r="K43" s="23"/>
    </row>
    <row r="44" customHeight="1" spans="1:11">
      <c r="A44" s="88">
        <v>38</v>
      </c>
      <c r="B44" s="99"/>
      <c r="C44" s="90" t="s">
        <v>57</v>
      </c>
      <c r="D44" s="91">
        <v>28</v>
      </c>
      <c r="E44" s="91">
        <v>12</v>
      </c>
      <c r="F44" s="91">
        <f t="shared" si="4"/>
        <v>51</v>
      </c>
      <c r="G44" s="91">
        <v>52.39</v>
      </c>
      <c r="H44" s="98">
        <v>51</v>
      </c>
      <c r="I44" s="112">
        <f t="shared" si="5"/>
        <v>5100</v>
      </c>
      <c r="J44" s="115"/>
      <c r="K44" s="23"/>
    </row>
    <row r="45" customHeight="1" spans="1:11">
      <c r="A45" s="88">
        <v>39</v>
      </c>
      <c r="B45" s="99"/>
      <c r="C45" s="90" t="s">
        <v>58</v>
      </c>
      <c r="D45" s="91">
        <v>190</v>
      </c>
      <c r="E45" s="91">
        <v>110</v>
      </c>
      <c r="F45" s="91">
        <f t="shared" si="4"/>
        <v>367.5</v>
      </c>
      <c r="G45" s="91">
        <v>354.78</v>
      </c>
      <c r="H45" s="98">
        <v>354.78</v>
      </c>
      <c r="I45" s="112">
        <f t="shared" si="5"/>
        <v>35478</v>
      </c>
      <c r="J45" s="115"/>
      <c r="K45" s="23"/>
    </row>
    <row r="46" customHeight="1" spans="1:11">
      <c r="A46" s="88">
        <v>40</v>
      </c>
      <c r="B46" s="99"/>
      <c r="C46" s="90" t="s">
        <v>59</v>
      </c>
      <c r="D46" s="91">
        <v>122</v>
      </c>
      <c r="E46" s="91">
        <v>24</v>
      </c>
      <c r="F46" s="91">
        <f t="shared" si="4"/>
        <v>201</v>
      </c>
      <c r="G46" s="91">
        <v>316.95</v>
      </c>
      <c r="H46" s="98">
        <v>201</v>
      </c>
      <c r="I46" s="112">
        <f t="shared" si="5"/>
        <v>20100</v>
      </c>
      <c r="J46" s="115"/>
      <c r="K46" s="23"/>
    </row>
    <row r="47" customHeight="1" spans="1:11">
      <c r="A47" s="88">
        <v>41</v>
      </c>
      <c r="B47" s="99"/>
      <c r="C47" s="90" t="s">
        <v>60</v>
      </c>
      <c r="D47" s="91">
        <v>100</v>
      </c>
      <c r="E47" s="91">
        <v>23</v>
      </c>
      <c r="F47" s="91">
        <f t="shared" si="4"/>
        <v>167.25</v>
      </c>
      <c r="G47" s="91">
        <v>196.22</v>
      </c>
      <c r="H47" s="98">
        <v>167.25</v>
      </c>
      <c r="I47" s="112">
        <f t="shared" si="5"/>
        <v>16725</v>
      </c>
      <c r="J47" s="114"/>
      <c r="K47" s="23"/>
    </row>
    <row r="48" customHeight="1" spans="1:11">
      <c r="A48" s="88">
        <v>42</v>
      </c>
      <c r="B48" s="99"/>
      <c r="C48" s="90" t="s">
        <v>61</v>
      </c>
      <c r="D48" s="91">
        <v>26</v>
      </c>
      <c r="E48" s="91">
        <v>10</v>
      </c>
      <c r="F48" s="91">
        <f t="shared" si="4"/>
        <v>46.5</v>
      </c>
      <c r="G48" s="91">
        <v>52.82</v>
      </c>
      <c r="H48" s="98">
        <v>46.5</v>
      </c>
      <c r="I48" s="112">
        <f t="shared" si="5"/>
        <v>4650</v>
      </c>
      <c r="J48" s="91" t="s">
        <v>35</v>
      </c>
      <c r="K48" s="23"/>
    </row>
    <row r="49" customHeight="1" spans="1:11">
      <c r="A49" s="88">
        <v>43</v>
      </c>
      <c r="B49" s="99"/>
      <c r="C49" s="90" t="s">
        <v>62</v>
      </c>
      <c r="D49" s="91">
        <v>53</v>
      </c>
      <c r="E49" s="91">
        <v>20</v>
      </c>
      <c r="F49" s="91">
        <f t="shared" si="4"/>
        <v>94.5</v>
      </c>
      <c r="G49" s="91">
        <v>107.5</v>
      </c>
      <c r="H49" s="98">
        <v>94.5</v>
      </c>
      <c r="I49" s="112">
        <f t="shared" si="5"/>
        <v>9450</v>
      </c>
      <c r="J49" s="113" t="s">
        <v>23</v>
      </c>
      <c r="K49" s="23"/>
    </row>
    <row r="50" customHeight="1" spans="1:11">
      <c r="A50" s="88">
        <v>44</v>
      </c>
      <c r="B50" s="99"/>
      <c r="C50" s="90" t="s">
        <v>63</v>
      </c>
      <c r="D50" s="91">
        <v>190</v>
      </c>
      <c r="E50" s="91">
        <v>30</v>
      </c>
      <c r="F50" s="91">
        <f t="shared" si="4"/>
        <v>307.5</v>
      </c>
      <c r="G50" s="91">
        <v>200</v>
      </c>
      <c r="H50" s="98">
        <v>200</v>
      </c>
      <c r="I50" s="112">
        <f t="shared" si="5"/>
        <v>20000</v>
      </c>
      <c r="J50" s="115"/>
      <c r="K50" s="23"/>
    </row>
    <row r="51" customHeight="1" spans="1:11">
      <c r="A51" s="88">
        <v>45</v>
      </c>
      <c r="B51" s="99"/>
      <c r="C51" s="90" t="s">
        <v>64</v>
      </c>
      <c r="D51" s="91">
        <v>28</v>
      </c>
      <c r="E51" s="91">
        <v>0</v>
      </c>
      <c r="F51" s="91">
        <f t="shared" si="4"/>
        <v>42</v>
      </c>
      <c r="G51" s="91">
        <v>107.61</v>
      </c>
      <c r="H51" s="98">
        <v>42</v>
      </c>
      <c r="I51" s="112">
        <f t="shared" si="5"/>
        <v>4200</v>
      </c>
      <c r="J51" s="115"/>
      <c r="K51" s="23"/>
    </row>
    <row r="52" customHeight="1" spans="1:11">
      <c r="A52" s="88">
        <v>46</v>
      </c>
      <c r="B52" s="99"/>
      <c r="C52" s="90" t="s">
        <v>65</v>
      </c>
      <c r="D52" s="91">
        <v>100</v>
      </c>
      <c r="E52" s="91">
        <v>0</v>
      </c>
      <c r="F52" s="91">
        <f t="shared" si="4"/>
        <v>150</v>
      </c>
      <c r="G52" s="91">
        <v>170.67</v>
      </c>
      <c r="H52" s="98">
        <v>150</v>
      </c>
      <c r="I52" s="112">
        <f t="shared" si="5"/>
        <v>15000</v>
      </c>
      <c r="J52" s="115"/>
      <c r="K52" s="23"/>
    </row>
    <row r="53" customHeight="1" spans="1:11">
      <c r="A53" s="88">
        <v>47</v>
      </c>
      <c r="B53" s="99"/>
      <c r="C53" s="90" t="s">
        <v>66</v>
      </c>
      <c r="D53" s="91">
        <v>100</v>
      </c>
      <c r="E53" s="91">
        <v>0</v>
      </c>
      <c r="F53" s="91">
        <f t="shared" si="4"/>
        <v>150</v>
      </c>
      <c r="G53" s="91">
        <v>191.26</v>
      </c>
      <c r="H53" s="98">
        <v>150</v>
      </c>
      <c r="I53" s="112">
        <f t="shared" si="5"/>
        <v>15000</v>
      </c>
      <c r="J53" s="115"/>
      <c r="K53" s="23"/>
    </row>
    <row r="54" customHeight="1" spans="1:11">
      <c r="A54" s="88">
        <v>48</v>
      </c>
      <c r="B54" s="99"/>
      <c r="C54" s="90" t="s">
        <v>67</v>
      </c>
      <c r="D54" s="91">
        <v>100</v>
      </c>
      <c r="E54" s="91">
        <v>0</v>
      </c>
      <c r="F54" s="91">
        <f t="shared" si="4"/>
        <v>150</v>
      </c>
      <c r="G54" s="91">
        <v>165.92</v>
      </c>
      <c r="H54" s="98">
        <v>150</v>
      </c>
      <c r="I54" s="112">
        <f t="shared" si="5"/>
        <v>15000</v>
      </c>
      <c r="J54" s="115"/>
      <c r="K54" s="23"/>
    </row>
    <row r="55" customHeight="1" spans="1:11">
      <c r="A55" s="88">
        <v>49</v>
      </c>
      <c r="B55" s="99"/>
      <c r="C55" s="90" t="s">
        <v>68</v>
      </c>
      <c r="D55" s="91">
        <v>100</v>
      </c>
      <c r="E55" s="91">
        <v>0</v>
      </c>
      <c r="F55" s="91">
        <f t="shared" si="4"/>
        <v>150</v>
      </c>
      <c r="G55" s="91">
        <v>176.2</v>
      </c>
      <c r="H55" s="98">
        <v>150</v>
      </c>
      <c r="I55" s="112">
        <f t="shared" si="5"/>
        <v>15000</v>
      </c>
      <c r="J55" s="115"/>
      <c r="K55" s="23"/>
    </row>
    <row r="56" customHeight="1" spans="1:11">
      <c r="A56" s="88">
        <v>50</v>
      </c>
      <c r="B56" s="99"/>
      <c r="C56" s="90" t="s">
        <v>69</v>
      </c>
      <c r="D56" s="91">
        <v>305</v>
      </c>
      <c r="E56" s="91">
        <v>0</v>
      </c>
      <c r="F56" s="91">
        <f t="shared" si="4"/>
        <v>457.5</v>
      </c>
      <c r="G56" s="91">
        <v>501.83</v>
      </c>
      <c r="H56" s="98">
        <v>457.5</v>
      </c>
      <c r="I56" s="112">
        <f t="shared" si="5"/>
        <v>45750</v>
      </c>
      <c r="J56" s="115"/>
      <c r="K56" s="23"/>
    </row>
    <row r="57" customHeight="1" spans="1:11">
      <c r="A57" s="88">
        <v>51</v>
      </c>
      <c r="B57" s="99"/>
      <c r="C57" s="90" t="s">
        <v>70</v>
      </c>
      <c r="D57" s="91">
        <v>220</v>
      </c>
      <c r="E57" s="91">
        <v>0</v>
      </c>
      <c r="F57" s="91">
        <f t="shared" si="4"/>
        <v>330</v>
      </c>
      <c r="G57" s="91">
        <v>345.49</v>
      </c>
      <c r="H57" s="98">
        <v>330</v>
      </c>
      <c r="I57" s="112">
        <f t="shared" si="5"/>
        <v>33000</v>
      </c>
      <c r="J57" s="115"/>
      <c r="K57" s="23"/>
    </row>
    <row r="58" customHeight="1" spans="1:11">
      <c r="A58" s="88">
        <v>52</v>
      </c>
      <c r="B58" s="97"/>
      <c r="C58" s="90" t="s">
        <v>71</v>
      </c>
      <c r="D58" s="91">
        <v>200</v>
      </c>
      <c r="E58" s="91">
        <v>0</v>
      </c>
      <c r="F58" s="91">
        <f t="shared" si="4"/>
        <v>300</v>
      </c>
      <c r="G58" s="91">
        <v>322.6</v>
      </c>
      <c r="H58" s="98">
        <v>300</v>
      </c>
      <c r="I58" s="112">
        <f t="shared" si="5"/>
        <v>30000</v>
      </c>
      <c r="J58" s="114"/>
      <c r="K58" s="23"/>
    </row>
    <row r="59" s="25" customFormat="1" ht="18" customHeight="1" spans="1:11">
      <c r="A59" s="36"/>
      <c r="B59" s="92" t="s">
        <v>29</v>
      </c>
      <c r="C59" s="93"/>
      <c r="D59" s="94">
        <f t="shared" ref="D59:I59" si="6">SUM(D21:D58)</f>
        <v>4259</v>
      </c>
      <c r="E59" s="94">
        <f t="shared" si="6"/>
        <v>1058</v>
      </c>
      <c r="F59" s="94">
        <f t="shared" si="6"/>
        <v>7182</v>
      </c>
      <c r="G59" s="94">
        <f t="shared" si="6"/>
        <v>7422.17</v>
      </c>
      <c r="H59" s="100">
        <f t="shared" si="6"/>
        <v>6726.11</v>
      </c>
      <c r="I59" s="109">
        <f t="shared" si="6"/>
        <v>672611</v>
      </c>
      <c r="J59" s="110"/>
      <c r="K59" s="111"/>
    </row>
    <row r="60" customHeight="1" spans="1:11">
      <c r="A60" s="101">
        <v>53</v>
      </c>
      <c r="B60" s="102" t="s">
        <v>72</v>
      </c>
      <c r="C60" s="103" t="s">
        <v>73</v>
      </c>
      <c r="D60" s="101">
        <v>158</v>
      </c>
      <c r="E60" s="101">
        <v>78</v>
      </c>
      <c r="F60" s="101">
        <v>295.5</v>
      </c>
      <c r="G60" s="101">
        <v>287.46</v>
      </c>
      <c r="H60" s="104">
        <v>287.46</v>
      </c>
      <c r="I60" s="117">
        <v>28746</v>
      </c>
      <c r="J60" s="102" t="s">
        <v>35</v>
      </c>
      <c r="K60" s="101"/>
    </row>
    <row r="61" customHeight="1" spans="1:11">
      <c r="A61" s="101">
        <v>54</v>
      </c>
      <c r="B61" s="105"/>
      <c r="C61" s="103" t="s">
        <v>74</v>
      </c>
      <c r="D61" s="101">
        <v>87</v>
      </c>
      <c r="E61" s="101">
        <v>46</v>
      </c>
      <c r="F61" s="101">
        <v>165</v>
      </c>
      <c r="G61" s="101">
        <v>161.34</v>
      </c>
      <c r="H61" s="104">
        <v>161.34</v>
      </c>
      <c r="I61" s="117">
        <v>16134</v>
      </c>
      <c r="J61" s="105"/>
      <c r="K61" s="118"/>
    </row>
    <row r="62" customHeight="1" spans="1:11">
      <c r="A62" s="101">
        <v>55</v>
      </c>
      <c r="B62" s="105"/>
      <c r="C62" s="103" t="s">
        <v>75</v>
      </c>
      <c r="D62" s="101">
        <v>95</v>
      </c>
      <c r="E62" s="101">
        <v>61</v>
      </c>
      <c r="F62" s="101">
        <v>188.25</v>
      </c>
      <c r="G62" s="101">
        <v>187.68</v>
      </c>
      <c r="H62" s="104">
        <v>187.68</v>
      </c>
      <c r="I62" s="117">
        <v>18768</v>
      </c>
      <c r="J62" s="105"/>
      <c r="K62" s="118"/>
    </row>
    <row r="63" customHeight="1" spans="1:11">
      <c r="A63" s="101">
        <v>56</v>
      </c>
      <c r="B63" s="105"/>
      <c r="C63" s="103" t="s">
        <v>76</v>
      </c>
      <c r="D63" s="101">
        <v>101</v>
      </c>
      <c r="E63" s="101">
        <v>35</v>
      </c>
      <c r="F63" s="101">
        <v>177.75</v>
      </c>
      <c r="G63" s="101">
        <v>155.86</v>
      </c>
      <c r="H63" s="104">
        <v>155.86</v>
      </c>
      <c r="I63" s="117">
        <v>15586</v>
      </c>
      <c r="J63" s="105"/>
      <c r="K63" s="118"/>
    </row>
    <row r="64" customHeight="1" spans="1:11">
      <c r="A64" s="101">
        <v>57</v>
      </c>
      <c r="B64" s="105"/>
      <c r="C64" s="103" t="s">
        <v>77</v>
      </c>
      <c r="D64" s="101">
        <v>156</v>
      </c>
      <c r="E64" s="101">
        <v>35</v>
      </c>
      <c r="F64" s="101">
        <v>260.25</v>
      </c>
      <c r="G64" s="101">
        <v>256.48</v>
      </c>
      <c r="H64" s="104">
        <v>256.48</v>
      </c>
      <c r="I64" s="117">
        <v>25648</v>
      </c>
      <c r="J64" s="105"/>
      <c r="K64" s="118"/>
    </row>
    <row r="65" customHeight="1" spans="1:11">
      <c r="A65" s="101">
        <v>58</v>
      </c>
      <c r="B65" s="105"/>
      <c r="C65" s="103" t="s">
        <v>78</v>
      </c>
      <c r="D65" s="101">
        <v>151</v>
      </c>
      <c r="E65" s="101">
        <v>42</v>
      </c>
      <c r="F65" s="101">
        <v>258</v>
      </c>
      <c r="G65" s="101">
        <v>251</v>
      </c>
      <c r="H65" s="104">
        <v>251</v>
      </c>
      <c r="I65" s="117">
        <v>25100</v>
      </c>
      <c r="J65" s="105"/>
      <c r="K65" s="118"/>
    </row>
    <row r="66" customHeight="1" spans="1:11">
      <c r="A66" s="101">
        <v>59</v>
      </c>
      <c r="B66" s="105"/>
      <c r="C66" s="103" t="s">
        <v>79</v>
      </c>
      <c r="D66" s="101">
        <v>73</v>
      </c>
      <c r="E66" s="101">
        <v>16</v>
      </c>
      <c r="F66" s="101">
        <v>121.5</v>
      </c>
      <c r="G66" s="101">
        <v>116.02</v>
      </c>
      <c r="H66" s="104">
        <v>116.02</v>
      </c>
      <c r="I66" s="117">
        <v>11602</v>
      </c>
      <c r="J66" s="105"/>
      <c r="K66" s="118"/>
    </row>
    <row r="67" customHeight="1" spans="1:11">
      <c r="A67" s="101">
        <v>60</v>
      </c>
      <c r="B67" s="105"/>
      <c r="C67" s="103" t="s">
        <v>80</v>
      </c>
      <c r="D67" s="101">
        <v>213</v>
      </c>
      <c r="E67" s="101">
        <v>60</v>
      </c>
      <c r="F67" s="101">
        <v>364.5</v>
      </c>
      <c r="G67" s="101">
        <v>362.04</v>
      </c>
      <c r="H67" s="104">
        <v>362.04</v>
      </c>
      <c r="I67" s="117">
        <v>36204</v>
      </c>
      <c r="J67" s="105"/>
      <c r="K67" s="118"/>
    </row>
    <row r="68" customHeight="1" spans="1:11">
      <c r="A68" s="101">
        <v>61</v>
      </c>
      <c r="B68" s="105"/>
      <c r="C68" s="103" t="s">
        <v>81</v>
      </c>
      <c r="D68" s="101">
        <v>135</v>
      </c>
      <c r="E68" s="101">
        <v>45</v>
      </c>
      <c r="F68" s="101">
        <v>236.25</v>
      </c>
      <c r="G68" s="101">
        <v>232.54</v>
      </c>
      <c r="H68" s="104">
        <v>232.54</v>
      </c>
      <c r="I68" s="117">
        <v>23254</v>
      </c>
      <c r="J68" s="105"/>
      <c r="K68" s="118"/>
    </row>
    <row r="69" customHeight="1" spans="1:11">
      <c r="A69" s="101">
        <v>62</v>
      </c>
      <c r="B69" s="105"/>
      <c r="C69" s="103" t="s">
        <v>82</v>
      </c>
      <c r="D69" s="101">
        <v>66</v>
      </c>
      <c r="E69" s="101">
        <v>36</v>
      </c>
      <c r="F69" s="101">
        <v>126</v>
      </c>
      <c r="G69" s="101">
        <v>120.68</v>
      </c>
      <c r="H69" s="104">
        <v>120.68</v>
      </c>
      <c r="I69" s="117">
        <v>12068</v>
      </c>
      <c r="J69" s="105"/>
      <c r="K69" s="118"/>
    </row>
    <row r="70" customHeight="1" spans="1:11">
      <c r="A70" s="101">
        <v>63</v>
      </c>
      <c r="B70" s="105"/>
      <c r="C70" s="103" t="s">
        <v>83</v>
      </c>
      <c r="D70" s="101">
        <v>83</v>
      </c>
      <c r="E70" s="101">
        <v>33</v>
      </c>
      <c r="F70" s="101">
        <v>149.25</v>
      </c>
      <c r="G70" s="101">
        <v>140.02</v>
      </c>
      <c r="H70" s="104">
        <v>140.02</v>
      </c>
      <c r="I70" s="117">
        <v>14002</v>
      </c>
      <c r="J70" s="105"/>
      <c r="K70" s="118"/>
    </row>
    <row r="71" customHeight="1" spans="1:11">
      <c r="A71" s="101">
        <v>64</v>
      </c>
      <c r="B71" s="105"/>
      <c r="C71" s="103" t="s">
        <v>84</v>
      </c>
      <c r="D71" s="101">
        <v>128</v>
      </c>
      <c r="E71" s="101">
        <v>36</v>
      </c>
      <c r="F71" s="101">
        <v>219</v>
      </c>
      <c r="G71" s="101">
        <v>216</v>
      </c>
      <c r="H71" s="104">
        <v>216</v>
      </c>
      <c r="I71" s="117">
        <v>21600</v>
      </c>
      <c r="J71" s="105"/>
      <c r="K71" s="118"/>
    </row>
    <row r="72" customHeight="1" spans="1:11">
      <c r="A72" s="101">
        <v>65</v>
      </c>
      <c r="B72" s="105"/>
      <c r="C72" s="103" t="s">
        <v>85</v>
      </c>
      <c r="D72" s="101">
        <v>105</v>
      </c>
      <c r="E72" s="101">
        <v>47</v>
      </c>
      <c r="F72" s="101">
        <v>192.75</v>
      </c>
      <c r="G72" s="101">
        <v>189.44</v>
      </c>
      <c r="H72" s="104">
        <v>189.44</v>
      </c>
      <c r="I72" s="117">
        <v>18944</v>
      </c>
      <c r="J72" s="105"/>
      <c r="K72" s="118"/>
    </row>
    <row r="73" customHeight="1" spans="1:11">
      <c r="A73" s="101">
        <v>66</v>
      </c>
      <c r="B73" s="105"/>
      <c r="C73" s="103" t="s">
        <v>86</v>
      </c>
      <c r="D73" s="101">
        <v>189</v>
      </c>
      <c r="E73" s="101">
        <v>32</v>
      </c>
      <c r="F73" s="101">
        <v>307.5</v>
      </c>
      <c r="G73" s="101">
        <v>252.32</v>
      </c>
      <c r="H73" s="104">
        <v>252.32</v>
      </c>
      <c r="I73" s="117">
        <v>25232</v>
      </c>
      <c r="J73" s="119"/>
      <c r="K73" s="118"/>
    </row>
    <row r="74" customHeight="1" spans="1:11">
      <c r="A74" s="101">
        <v>67</v>
      </c>
      <c r="B74" s="105"/>
      <c r="C74" s="103" t="s">
        <v>87</v>
      </c>
      <c r="D74" s="101">
        <v>101</v>
      </c>
      <c r="E74" s="101">
        <v>53</v>
      </c>
      <c r="F74" s="101">
        <v>191.25</v>
      </c>
      <c r="G74" s="101">
        <v>180</v>
      </c>
      <c r="H74" s="104">
        <v>180</v>
      </c>
      <c r="I74" s="117">
        <v>18000</v>
      </c>
      <c r="J74" s="128" t="s">
        <v>23</v>
      </c>
      <c r="K74" s="118"/>
    </row>
    <row r="75" customHeight="1" spans="1:11">
      <c r="A75" s="101">
        <v>68</v>
      </c>
      <c r="B75" s="105"/>
      <c r="C75" s="103" t="s">
        <v>88</v>
      </c>
      <c r="D75" s="101">
        <v>85</v>
      </c>
      <c r="E75" s="101">
        <v>35</v>
      </c>
      <c r="F75" s="101">
        <v>153.75</v>
      </c>
      <c r="G75" s="101">
        <v>150</v>
      </c>
      <c r="H75" s="104">
        <v>150</v>
      </c>
      <c r="I75" s="117">
        <v>15000</v>
      </c>
      <c r="J75" s="128"/>
      <c r="K75" s="118"/>
    </row>
    <row r="76" customHeight="1" spans="1:11">
      <c r="A76" s="101">
        <v>69</v>
      </c>
      <c r="B76" s="105"/>
      <c r="C76" s="103" t="s">
        <v>89</v>
      </c>
      <c r="D76" s="101">
        <v>100</v>
      </c>
      <c r="E76" s="101">
        <v>34</v>
      </c>
      <c r="F76" s="101">
        <v>175.5</v>
      </c>
      <c r="G76" s="101">
        <v>160</v>
      </c>
      <c r="H76" s="104">
        <v>160</v>
      </c>
      <c r="I76" s="117">
        <v>16000</v>
      </c>
      <c r="J76" s="128"/>
      <c r="K76" s="118"/>
    </row>
    <row r="77" customHeight="1" spans="1:11">
      <c r="A77" s="101">
        <v>70</v>
      </c>
      <c r="B77" s="105"/>
      <c r="C77" s="103" t="s">
        <v>90</v>
      </c>
      <c r="D77" s="101">
        <v>68</v>
      </c>
      <c r="E77" s="101">
        <v>25</v>
      </c>
      <c r="F77" s="101">
        <v>120.75</v>
      </c>
      <c r="G77" s="101">
        <v>103</v>
      </c>
      <c r="H77" s="104">
        <v>120.75</v>
      </c>
      <c r="I77" s="117">
        <v>12075</v>
      </c>
      <c r="J77" s="128"/>
      <c r="K77" s="118"/>
    </row>
    <row r="78" customHeight="1" spans="1:11">
      <c r="A78" s="101">
        <v>71</v>
      </c>
      <c r="B78" s="105"/>
      <c r="C78" s="103" t="s">
        <v>91</v>
      </c>
      <c r="D78" s="101">
        <v>1325</v>
      </c>
      <c r="E78" s="101">
        <v>95</v>
      </c>
      <c r="F78" s="101">
        <v>2058.75</v>
      </c>
      <c r="G78" s="101">
        <v>2050</v>
      </c>
      <c r="H78" s="104">
        <v>2050</v>
      </c>
      <c r="I78" s="117">
        <v>205000</v>
      </c>
      <c r="J78" s="128"/>
      <c r="K78" s="118"/>
    </row>
    <row r="79" customHeight="1" spans="1:11">
      <c r="A79" s="101">
        <v>72</v>
      </c>
      <c r="B79" s="105"/>
      <c r="C79" s="103" t="s">
        <v>92</v>
      </c>
      <c r="D79" s="101">
        <v>389</v>
      </c>
      <c r="E79" s="101">
        <v>69</v>
      </c>
      <c r="F79" s="101">
        <v>634.75</v>
      </c>
      <c r="G79" s="101">
        <v>520</v>
      </c>
      <c r="H79" s="104">
        <v>520</v>
      </c>
      <c r="I79" s="117">
        <v>52000</v>
      </c>
      <c r="J79" s="128"/>
      <c r="K79" s="118"/>
    </row>
    <row r="80" customHeight="1" spans="1:11">
      <c r="A80" s="101">
        <v>73</v>
      </c>
      <c r="B80" s="105"/>
      <c r="C80" s="103" t="s">
        <v>93</v>
      </c>
      <c r="D80" s="101">
        <v>342</v>
      </c>
      <c r="E80" s="101">
        <v>63</v>
      </c>
      <c r="F80" s="101">
        <v>560.25</v>
      </c>
      <c r="G80" s="101">
        <v>550</v>
      </c>
      <c r="H80" s="104">
        <v>550</v>
      </c>
      <c r="I80" s="117">
        <v>55000</v>
      </c>
      <c r="J80" s="128"/>
      <c r="K80" s="118"/>
    </row>
    <row r="81" customHeight="1" spans="1:11">
      <c r="A81" s="101">
        <v>74</v>
      </c>
      <c r="B81" s="105"/>
      <c r="C81" s="103" t="s">
        <v>94</v>
      </c>
      <c r="D81" s="101">
        <v>98</v>
      </c>
      <c r="E81" s="101">
        <v>39</v>
      </c>
      <c r="F81" s="101">
        <v>176.25</v>
      </c>
      <c r="G81" s="101">
        <v>160</v>
      </c>
      <c r="H81" s="104">
        <v>160</v>
      </c>
      <c r="I81" s="117">
        <v>16000</v>
      </c>
      <c r="J81" s="128"/>
      <c r="K81" s="118"/>
    </row>
    <row r="82" customHeight="1" spans="1:11">
      <c r="A82" s="101">
        <v>75</v>
      </c>
      <c r="B82" s="105"/>
      <c r="C82" s="103" t="s">
        <v>95</v>
      </c>
      <c r="D82" s="101">
        <v>251</v>
      </c>
      <c r="E82" s="101">
        <v>60</v>
      </c>
      <c r="F82" s="101">
        <v>421.5</v>
      </c>
      <c r="G82" s="101">
        <v>382.46</v>
      </c>
      <c r="H82" s="104">
        <v>382.46</v>
      </c>
      <c r="I82" s="117">
        <v>38246</v>
      </c>
      <c r="J82" s="128"/>
      <c r="K82" s="118"/>
    </row>
    <row r="83" customHeight="1" spans="1:11">
      <c r="A83" s="101">
        <v>76</v>
      </c>
      <c r="B83" s="105"/>
      <c r="C83" s="103" t="s">
        <v>96</v>
      </c>
      <c r="D83" s="101">
        <v>59</v>
      </c>
      <c r="E83" s="101">
        <v>29</v>
      </c>
      <c r="F83" s="101">
        <v>110.25</v>
      </c>
      <c r="G83" s="101">
        <v>102</v>
      </c>
      <c r="H83" s="104">
        <v>102</v>
      </c>
      <c r="I83" s="117">
        <v>10200</v>
      </c>
      <c r="J83" s="128"/>
      <c r="K83" s="118"/>
    </row>
    <row r="84" customHeight="1" spans="1:11">
      <c r="A84" s="101">
        <v>77</v>
      </c>
      <c r="B84" s="105"/>
      <c r="C84" s="103" t="s">
        <v>97</v>
      </c>
      <c r="D84" s="101">
        <v>85</v>
      </c>
      <c r="E84" s="101">
        <v>30</v>
      </c>
      <c r="F84" s="101">
        <v>150</v>
      </c>
      <c r="G84" s="101">
        <v>150</v>
      </c>
      <c r="H84" s="104">
        <v>150</v>
      </c>
      <c r="I84" s="117">
        <v>15000</v>
      </c>
      <c r="J84" s="128"/>
      <c r="K84" s="118"/>
    </row>
    <row r="85" customHeight="1" spans="1:11">
      <c r="A85" s="101">
        <v>78</v>
      </c>
      <c r="B85" s="105"/>
      <c r="C85" s="103" t="s">
        <v>98</v>
      </c>
      <c r="D85" s="101">
        <v>27</v>
      </c>
      <c r="E85" s="101">
        <v>3</v>
      </c>
      <c r="F85" s="101">
        <v>42.75</v>
      </c>
      <c r="G85" s="101">
        <v>42.75</v>
      </c>
      <c r="H85" s="104">
        <v>42.75</v>
      </c>
      <c r="I85" s="117">
        <v>4275</v>
      </c>
      <c r="J85" s="128"/>
      <c r="K85" s="118"/>
    </row>
    <row r="86" customHeight="1" spans="1:11">
      <c r="A86" s="101">
        <v>79</v>
      </c>
      <c r="B86" s="105"/>
      <c r="C86" s="103" t="s">
        <v>99</v>
      </c>
      <c r="D86" s="101">
        <v>80</v>
      </c>
      <c r="E86" s="101">
        <v>20</v>
      </c>
      <c r="F86" s="101">
        <v>135</v>
      </c>
      <c r="G86" s="101">
        <v>135</v>
      </c>
      <c r="H86" s="104">
        <v>135</v>
      </c>
      <c r="I86" s="117">
        <v>13500</v>
      </c>
      <c r="J86" s="128"/>
      <c r="K86" s="118"/>
    </row>
    <row r="87" customHeight="1" spans="1:11">
      <c r="A87" s="101">
        <v>80</v>
      </c>
      <c r="B87" s="105"/>
      <c r="C87" s="103" t="s">
        <v>100</v>
      </c>
      <c r="D87" s="101">
        <v>130</v>
      </c>
      <c r="E87" s="101">
        <v>40</v>
      </c>
      <c r="F87" s="101">
        <v>225</v>
      </c>
      <c r="G87" s="101">
        <v>225</v>
      </c>
      <c r="H87" s="104">
        <v>225</v>
      </c>
      <c r="I87" s="117">
        <v>22500</v>
      </c>
      <c r="J87" s="128"/>
      <c r="K87" s="118"/>
    </row>
    <row r="88" customHeight="1" spans="1:11">
      <c r="A88" s="101">
        <v>81</v>
      </c>
      <c r="B88" s="119"/>
      <c r="C88" s="120" t="s">
        <v>101</v>
      </c>
      <c r="D88" s="119">
        <v>120</v>
      </c>
      <c r="E88" s="119">
        <v>50</v>
      </c>
      <c r="F88" s="119">
        <v>217.5</v>
      </c>
      <c r="G88" s="119">
        <v>151</v>
      </c>
      <c r="H88" s="121">
        <v>151</v>
      </c>
      <c r="I88" s="129">
        <v>15100</v>
      </c>
      <c r="J88" s="130"/>
      <c r="K88" s="131"/>
    </row>
    <row r="89" s="85" customFormat="1" customHeight="1" spans="1:11">
      <c r="A89" s="122"/>
      <c r="B89" s="123" t="s">
        <v>29</v>
      </c>
      <c r="C89" s="124"/>
      <c r="D89" s="123">
        <f t="shared" ref="D89:I89" si="7">SUM(D60:D88)</f>
        <v>5000</v>
      </c>
      <c r="E89" s="123">
        <f t="shared" si="7"/>
        <v>1247</v>
      </c>
      <c r="F89" s="123">
        <f t="shared" si="7"/>
        <v>8434.75</v>
      </c>
      <c r="G89" s="123">
        <f t="shared" si="7"/>
        <v>7990.09</v>
      </c>
      <c r="H89" s="125">
        <f t="shared" si="7"/>
        <v>8007.84</v>
      </c>
      <c r="I89" s="132">
        <f t="shared" si="7"/>
        <v>800784</v>
      </c>
      <c r="J89" s="133"/>
      <c r="K89" s="134"/>
    </row>
    <row r="90" ht="29" customHeight="1" spans="1:11">
      <c r="A90" s="81" t="s">
        <v>102</v>
      </c>
      <c r="B90" s="81"/>
      <c r="C90" s="126"/>
      <c r="D90" s="82">
        <f>D89+D59+D20+D17</f>
        <v>11435</v>
      </c>
      <c r="E90" s="82">
        <f>E89+E59+E20+E17</f>
        <v>3056</v>
      </c>
      <c r="F90" s="82">
        <f>F89+F59+F17+F20</f>
        <v>19242.5</v>
      </c>
      <c r="G90" s="82">
        <f>G89+G59+H17+H20</f>
        <v>18364.85</v>
      </c>
      <c r="H90" s="82">
        <f>H89+H59+H20+H17</f>
        <v>17686.54</v>
      </c>
      <c r="I90" s="82">
        <f>I89+I59+I20+I17</f>
        <v>1768654</v>
      </c>
      <c r="J90" s="22"/>
      <c r="K90" s="22"/>
    </row>
    <row r="91" customHeight="1" spans="1:11">
      <c r="A91" s="16" t="s">
        <v>103</v>
      </c>
      <c r="B91" s="16"/>
      <c r="C91" s="127"/>
      <c r="D91" s="16"/>
      <c r="E91" s="16"/>
      <c r="F91" s="16"/>
      <c r="G91" s="16"/>
      <c r="H91" s="16"/>
      <c r="I91" s="16"/>
      <c r="J91" s="16"/>
      <c r="K91" s="16"/>
    </row>
  </sheetData>
  <mergeCells count="32">
    <mergeCell ref="A1:K1"/>
    <mergeCell ref="A2:K2"/>
    <mergeCell ref="D3:E3"/>
    <mergeCell ref="B17:C17"/>
    <mergeCell ref="B20:C20"/>
    <mergeCell ref="B59:C59"/>
    <mergeCell ref="B89:C89"/>
    <mergeCell ref="A90:C90"/>
    <mergeCell ref="A91:K91"/>
    <mergeCell ref="A3:A4"/>
    <mergeCell ref="B3:B4"/>
    <mergeCell ref="B5:B16"/>
    <mergeCell ref="B18:B19"/>
    <mergeCell ref="B21:B58"/>
    <mergeCell ref="B60:B88"/>
    <mergeCell ref="C3:C4"/>
    <mergeCell ref="F3:F4"/>
    <mergeCell ref="G3:G4"/>
    <mergeCell ref="H3:H4"/>
    <mergeCell ref="I3:I4"/>
    <mergeCell ref="J3:J4"/>
    <mergeCell ref="J12:J15"/>
    <mergeCell ref="J18:J19"/>
    <mergeCell ref="J21:J22"/>
    <mergeCell ref="J23:J25"/>
    <mergeCell ref="J26:J30"/>
    <mergeCell ref="J32:J38"/>
    <mergeCell ref="J39:J47"/>
    <mergeCell ref="J49:J58"/>
    <mergeCell ref="J60:J73"/>
    <mergeCell ref="J74:J88"/>
    <mergeCell ref="K3:K4"/>
  </mergeCells>
  <pageMargins left="1.18055555555556" right="0.75" top="1" bottom="1" header="0.5" footer="0.5"/>
  <pageSetup paperSize="9" scale="80" orientation="landscape" useFirstPageNumber="1"/>
  <headerFooter/>
  <ignoredErrors>
    <ignoredError sqref="I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workbookViewId="0">
      <pane ySplit="4" topLeftCell="A72" activePane="bottomLeft" state="frozen"/>
      <selection/>
      <selection pane="bottomLeft" activeCell="E98" sqref="E98"/>
    </sheetView>
  </sheetViews>
  <sheetFormatPr defaultColWidth="9" defaultRowHeight="13.5" customHeight="1"/>
  <cols>
    <col min="1" max="1" width="5.125" customWidth="1"/>
    <col min="2" max="2" width="13.6083333333333" customWidth="1"/>
    <col min="3" max="3" width="17.375" customWidth="1"/>
    <col min="4" max="4" width="12.625" customWidth="1"/>
    <col min="5" max="6" width="8.575"/>
    <col min="7" max="7" width="14.375" customWidth="1"/>
    <col min="8" max="8" width="8.375" customWidth="1"/>
    <col min="9" max="9" width="13.375" customWidth="1"/>
    <col min="10" max="10" width="13.625" style="65" customWidth="1"/>
    <col min="11" max="11" width="6.75" customWidth="1"/>
  </cols>
  <sheetData>
    <row r="1" ht="34" customHeight="1" spans="1:11">
      <c r="A1" s="34" t="s">
        <v>104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18.75" spans="1:11">
      <c r="A2" s="3" t="s">
        <v>105</v>
      </c>
      <c r="B2" s="3"/>
      <c r="C2" s="3"/>
      <c r="D2" s="3"/>
      <c r="E2" s="3"/>
      <c r="F2" s="3"/>
      <c r="G2" s="3"/>
      <c r="H2" s="3"/>
      <c r="I2" s="3"/>
      <c r="J2" s="76"/>
      <c r="K2" s="3"/>
    </row>
    <row r="3" ht="18.75" spans="1:11">
      <c r="A3" s="66" t="s">
        <v>2</v>
      </c>
      <c r="B3" s="67" t="s">
        <v>106</v>
      </c>
      <c r="C3" s="67" t="s">
        <v>4</v>
      </c>
      <c r="D3" s="68" t="s">
        <v>107</v>
      </c>
      <c r="E3" s="67" t="s">
        <v>5</v>
      </c>
      <c r="F3" s="67"/>
      <c r="G3" s="67" t="s">
        <v>6</v>
      </c>
      <c r="H3" s="67" t="s">
        <v>108</v>
      </c>
      <c r="I3" s="67" t="s">
        <v>8</v>
      </c>
      <c r="J3" s="5" t="s">
        <v>9</v>
      </c>
      <c r="K3" s="77" t="s">
        <v>11</v>
      </c>
    </row>
    <row r="4" ht="18.75" spans="1:11">
      <c r="A4" s="69"/>
      <c r="B4" s="68"/>
      <c r="C4" s="68"/>
      <c r="D4" s="70"/>
      <c r="E4" s="68" t="s">
        <v>12</v>
      </c>
      <c r="F4" s="68" t="s">
        <v>13</v>
      </c>
      <c r="G4" s="68"/>
      <c r="H4" s="68"/>
      <c r="I4" s="68"/>
      <c r="J4" s="5"/>
      <c r="K4" s="77"/>
    </row>
    <row r="5" s="64" customFormat="1" ht="28.5" spans="1:11">
      <c r="A5" s="71">
        <v>1</v>
      </c>
      <c r="B5" s="72" t="s">
        <v>14</v>
      </c>
      <c r="C5" s="73" t="s">
        <v>109</v>
      </c>
      <c r="D5" s="61">
        <v>1000</v>
      </c>
      <c r="E5" s="61">
        <v>1322</v>
      </c>
      <c r="F5" s="61">
        <v>140</v>
      </c>
      <c r="G5" s="61">
        <v>2088</v>
      </c>
      <c r="H5" s="61">
        <v>3000</v>
      </c>
      <c r="I5" s="61">
        <v>2088</v>
      </c>
      <c r="J5" s="61">
        <v>208800</v>
      </c>
      <c r="K5" s="12"/>
    </row>
    <row r="6" ht="16" customHeight="1" spans="1:11">
      <c r="A6" s="5">
        <v>2</v>
      </c>
      <c r="B6" s="74"/>
      <c r="C6" s="61" t="s">
        <v>110</v>
      </c>
      <c r="D6" s="61">
        <v>120</v>
      </c>
      <c r="E6" s="61">
        <v>142</v>
      </c>
      <c r="F6" s="61">
        <v>40</v>
      </c>
      <c r="G6" s="61">
        <v>243</v>
      </c>
      <c r="H6" s="61">
        <v>360</v>
      </c>
      <c r="I6" s="61">
        <v>243</v>
      </c>
      <c r="J6" s="61">
        <v>24300</v>
      </c>
      <c r="K6" s="12"/>
    </row>
    <row r="7" ht="18" customHeight="1" spans="1:11">
      <c r="A7" s="5">
        <v>3</v>
      </c>
      <c r="B7" s="74"/>
      <c r="C7" s="61" t="s">
        <v>111</v>
      </c>
      <c r="D7" s="61">
        <v>50</v>
      </c>
      <c r="E7" s="61">
        <v>100</v>
      </c>
      <c r="F7" s="61">
        <v>80</v>
      </c>
      <c r="G7" s="61">
        <v>210</v>
      </c>
      <c r="H7" s="61">
        <v>150</v>
      </c>
      <c r="I7" s="61">
        <v>150</v>
      </c>
      <c r="J7" s="61">
        <v>15000</v>
      </c>
      <c r="K7" s="12"/>
    </row>
    <row r="8" ht="16" customHeight="1" spans="1:11">
      <c r="A8" s="5">
        <v>4</v>
      </c>
      <c r="B8" s="74"/>
      <c r="C8" s="61" t="s">
        <v>112</v>
      </c>
      <c r="D8" s="61">
        <v>110</v>
      </c>
      <c r="E8" s="61">
        <v>130</v>
      </c>
      <c r="F8" s="61">
        <v>60</v>
      </c>
      <c r="G8" s="61">
        <v>240</v>
      </c>
      <c r="H8" s="61">
        <v>330</v>
      </c>
      <c r="I8" s="61">
        <v>240</v>
      </c>
      <c r="J8" s="61">
        <v>24000</v>
      </c>
      <c r="K8" s="12"/>
    </row>
    <row r="9" ht="18" customHeight="1" spans="1:11">
      <c r="A9" s="5">
        <v>5</v>
      </c>
      <c r="B9" s="74"/>
      <c r="C9" s="61" t="s">
        <v>113</v>
      </c>
      <c r="D9" s="61">
        <v>50</v>
      </c>
      <c r="E9" s="61">
        <v>72</v>
      </c>
      <c r="F9" s="61">
        <v>53</v>
      </c>
      <c r="G9" s="61">
        <v>147.75</v>
      </c>
      <c r="H9" s="61">
        <v>150</v>
      </c>
      <c r="I9" s="61">
        <v>147.75</v>
      </c>
      <c r="J9" s="61">
        <v>14775</v>
      </c>
      <c r="K9" s="12"/>
    </row>
    <row r="10" ht="18" customHeight="1" spans="1:11">
      <c r="A10" s="5">
        <v>6</v>
      </c>
      <c r="B10" s="74"/>
      <c r="C10" s="61" t="s">
        <v>114</v>
      </c>
      <c r="D10" s="61">
        <v>100</v>
      </c>
      <c r="E10" s="61">
        <v>160</v>
      </c>
      <c r="F10" s="61">
        <v>57</v>
      </c>
      <c r="G10" s="61">
        <v>282.75</v>
      </c>
      <c r="H10" s="61">
        <v>300</v>
      </c>
      <c r="I10" s="61">
        <v>282.75</v>
      </c>
      <c r="J10" s="61">
        <v>28275</v>
      </c>
      <c r="K10" s="12"/>
    </row>
    <row r="11" ht="18" customHeight="1" spans="1:11">
      <c r="A11" s="5">
        <v>7</v>
      </c>
      <c r="B11" s="74"/>
      <c r="C11" s="61" t="s">
        <v>115</v>
      </c>
      <c r="D11" s="61">
        <v>55</v>
      </c>
      <c r="E11" s="61">
        <v>55</v>
      </c>
      <c r="F11" s="61">
        <v>17</v>
      </c>
      <c r="G11" s="61">
        <v>95.25</v>
      </c>
      <c r="H11" s="61">
        <v>165</v>
      </c>
      <c r="I11" s="61">
        <v>95.25</v>
      </c>
      <c r="J11" s="61">
        <v>9525</v>
      </c>
      <c r="K11" s="12"/>
    </row>
    <row r="12" ht="16" customHeight="1" spans="1:11">
      <c r="A12" s="5">
        <v>8</v>
      </c>
      <c r="B12" s="74"/>
      <c r="C12" s="61" t="s">
        <v>24</v>
      </c>
      <c r="D12" s="61">
        <v>50</v>
      </c>
      <c r="E12" s="61">
        <v>155</v>
      </c>
      <c r="F12" s="61">
        <v>55</v>
      </c>
      <c r="G12" s="61">
        <v>182.5</v>
      </c>
      <c r="H12" s="61">
        <v>150</v>
      </c>
      <c r="I12" s="61">
        <v>150</v>
      </c>
      <c r="J12" s="61">
        <v>15000</v>
      </c>
      <c r="K12" s="12"/>
    </row>
    <row r="13" ht="16" customHeight="1" spans="1:11">
      <c r="A13" s="5">
        <v>9</v>
      </c>
      <c r="B13" s="74"/>
      <c r="C13" s="61" t="s">
        <v>116</v>
      </c>
      <c r="D13" s="61">
        <v>53</v>
      </c>
      <c r="E13" s="61">
        <v>133</v>
      </c>
      <c r="F13" s="61">
        <v>65</v>
      </c>
      <c r="G13" s="61">
        <v>248.25</v>
      </c>
      <c r="H13" s="61">
        <v>159</v>
      </c>
      <c r="I13" s="61">
        <v>159</v>
      </c>
      <c r="J13" s="61">
        <v>15900</v>
      </c>
      <c r="K13" s="12"/>
    </row>
    <row r="14" ht="16" customHeight="1" spans="1:11">
      <c r="A14" s="5">
        <v>10</v>
      </c>
      <c r="B14" s="74"/>
      <c r="C14" s="61" t="s">
        <v>16</v>
      </c>
      <c r="D14" s="61">
        <v>30</v>
      </c>
      <c r="E14" s="61">
        <v>74</v>
      </c>
      <c r="F14" s="61">
        <v>22</v>
      </c>
      <c r="G14" s="61">
        <v>127.5</v>
      </c>
      <c r="H14" s="61">
        <v>90</v>
      </c>
      <c r="I14" s="61">
        <v>90</v>
      </c>
      <c r="J14" s="61">
        <v>9000</v>
      </c>
      <c r="K14" s="12"/>
    </row>
    <row r="15" ht="16" customHeight="1" spans="1:11">
      <c r="A15" s="5">
        <v>11</v>
      </c>
      <c r="B15" s="74"/>
      <c r="C15" s="61" t="s">
        <v>117</v>
      </c>
      <c r="D15" s="61">
        <v>70</v>
      </c>
      <c r="E15" s="61">
        <v>21</v>
      </c>
      <c r="F15" s="61">
        <v>19</v>
      </c>
      <c r="G15" s="61">
        <v>45.75</v>
      </c>
      <c r="H15" s="61">
        <v>210</v>
      </c>
      <c r="I15" s="61">
        <v>45.75</v>
      </c>
      <c r="J15" s="61">
        <v>4575</v>
      </c>
      <c r="K15" s="12"/>
    </row>
    <row r="16" ht="16" customHeight="1" spans="1:11">
      <c r="A16" s="5">
        <v>12</v>
      </c>
      <c r="B16" s="74"/>
      <c r="C16" s="61" t="s">
        <v>118</v>
      </c>
      <c r="D16" s="61">
        <v>50</v>
      </c>
      <c r="E16" s="61">
        <v>30</v>
      </c>
      <c r="F16" s="61">
        <v>28</v>
      </c>
      <c r="G16" s="61">
        <v>66</v>
      </c>
      <c r="H16" s="61">
        <v>150</v>
      </c>
      <c r="I16" s="61">
        <v>66</v>
      </c>
      <c r="J16" s="61">
        <v>6600</v>
      </c>
      <c r="K16" s="12"/>
    </row>
    <row r="17" ht="16" customHeight="1" spans="1:11">
      <c r="A17" s="5">
        <v>13</v>
      </c>
      <c r="B17" s="74"/>
      <c r="C17" s="61" t="s">
        <v>119</v>
      </c>
      <c r="D17" s="61">
        <v>90</v>
      </c>
      <c r="E17" s="61">
        <v>70</v>
      </c>
      <c r="F17" s="61">
        <v>35</v>
      </c>
      <c r="G17" s="61">
        <v>131.25</v>
      </c>
      <c r="H17" s="61">
        <v>270</v>
      </c>
      <c r="I17" s="61">
        <v>131.25</v>
      </c>
      <c r="J17" s="61">
        <v>13125</v>
      </c>
      <c r="K17" s="12"/>
    </row>
    <row r="18" ht="16" customHeight="1" spans="1:11">
      <c r="A18" s="5">
        <v>14</v>
      </c>
      <c r="B18" s="74"/>
      <c r="C18" s="61" t="s">
        <v>120</v>
      </c>
      <c r="D18" s="61">
        <v>100</v>
      </c>
      <c r="E18" s="61">
        <v>73</v>
      </c>
      <c r="F18" s="61">
        <v>39</v>
      </c>
      <c r="G18" s="61">
        <v>138.75</v>
      </c>
      <c r="H18" s="61">
        <v>300</v>
      </c>
      <c r="I18" s="61">
        <v>138.75</v>
      </c>
      <c r="J18" s="61">
        <v>13875</v>
      </c>
      <c r="K18" s="12"/>
    </row>
    <row r="19" ht="16" customHeight="1" spans="1:11">
      <c r="A19" s="5">
        <v>15</v>
      </c>
      <c r="B19" s="74"/>
      <c r="C19" s="61" t="s">
        <v>121</v>
      </c>
      <c r="D19" s="61">
        <v>30</v>
      </c>
      <c r="E19" s="61">
        <v>30</v>
      </c>
      <c r="F19" s="61">
        <v>10</v>
      </c>
      <c r="G19" s="61">
        <v>52.5</v>
      </c>
      <c r="H19" s="61">
        <v>90</v>
      </c>
      <c r="I19" s="61">
        <v>52.5</v>
      </c>
      <c r="J19" s="61">
        <v>5250</v>
      </c>
      <c r="K19" s="12"/>
    </row>
    <row r="20" ht="16" customHeight="1" spans="1:11">
      <c r="A20" s="5">
        <v>16</v>
      </c>
      <c r="B20" s="74"/>
      <c r="C20" s="61" t="s">
        <v>122</v>
      </c>
      <c r="D20" s="61">
        <v>50</v>
      </c>
      <c r="E20" s="61">
        <v>56</v>
      </c>
      <c r="F20" s="61">
        <v>22</v>
      </c>
      <c r="G20" s="61">
        <v>100.5</v>
      </c>
      <c r="H20" s="61">
        <v>150</v>
      </c>
      <c r="I20" s="61">
        <v>100.5</v>
      </c>
      <c r="J20" s="61">
        <v>10050</v>
      </c>
      <c r="K20" s="12"/>
    </row>
    <row r="21" ht="15" customHeight="1" spans="1:11">
      <c r="A21" s="5">
        <v>17</v>
      </c>
      <c r="B21" s="74"/>
      <c r="C21" s="61" t="s">
        <v>123</v>
      </c>
      <c r="D21" s="61">
        <v>50</v>
      </c>
      <c r="E21" s="61">
        <v>80</v>
      </c>
      <c r="F21" s="61">
        <v>0</v>
      </c>
      <c r="G21" s="61">
        <v>120</v>
      </c>
      <c r="H21" s="61">
        <v>150</v>
      </c>
      <c r="I21" s="61">
        <v>120</v>
      </c>
      <c r="J21" s="61">
        <v>12000</v>
      </c>
      <c r="K21" s="12"/>
    </row>
    <row r="22" ht="15" customHeight="1" spans="1:11">
      <c r="A22" s="5">
        <v>18</v>
      </c>
      <c r="B22" s="74"/>
      <c r="C22" s="61" t="s">
        <v>124</v>
      </c>
      <c r="D22" s="61">
        <v>150</v>
      </c>
      <c r="E22" s="61">
        <v>80</v>
      </c>
      <c r="F22" s="61">
        <v>0</v>
      </c>
      <c r="G22" s="61">
        <v>120</v>
      </c>
      <c r="H22" s="61">
        <v>450</v>
      </c>
      <c r="I22" s="61">
        <v>120</v>
      </c>
      <c r="J22" s="61">
        <v>12000</v>
      </c>
      <c r="K22" s="12"/>
    </row>
    <row r="23" ht="17" customHeight="1" spans="1:11">
      <c r="A23" s="5">
        <v>19</v>
      </c>
      <c r="B23" s="74"/>
      <c r="C23" s="61" t="s">
        <v>125</v>
      </c>
      <c r="D23" s="61">
        <v>70</v>
      </c>
      <c r="E23" s="61">
        <v>110</v>
      </c>
      <c r="F23" s="61">
        <v>71</v>
      </c>
      <c r="G23" s="61">
        <v>218.25</v>
      </c>
      <c r="H23" s="61">
        <v>210</v>
      </c>
      <c r="I23" s="61">
        <v>210</v>
      </c>
      <c r="J23" s="61">
        <v>21000</v>
      </c>
      <c r="K23" s="12"/>
    </row>
    <row r="24" ht="15" customHeight="1" spans="1:11">
      <c r="A24" s="7">
        <v>20</v>
      </c>
      <c r="B24" s="74"/>
      <c r="C24" s="61" t="s">
        <v>126</v>
      </c>
      <c r="D24" s="61">
        <v>50</v>
      </c>
      <c r="E24" s="61">
        <v>140</v>
      </c>
      <c r="F24" s="61">
        <v>90</v>
      </c>
      <c r="G24" s="61">
        <v>277.5</v>
      </c>
      <c r="H24" s="61">
        <v>150</v>
      </c>
      <c r="I24" s="61">
        <v>150</v>
      </c>
      <c r="J24" s="61">
        <v>15000</v>
      </c>
      <c r="K24" s="12"/>
    </row>
    <row r="25" s="25" customFormat="1" ht="20" customHeight="1" spans="1:11">
      <c r="A25" s="12"/>
      <c r="B25" s="43" t="s">
        <v>29</v>
      </c>
      <c r="C25" s="43"/>
      <c r="D25" s="43">
        <f t="shared" ref="D25:J25" si="0">SUM(D5:D24)</f>
        <v>2328</v>
      </c>
      <c r="E25" s="43">
        <f t="shared" si="0"/>
        <v>3033</v>
      </c>
      <c r="F25" s="43">
        <f t="shared" si="0"/>
        <v>903</v>
      </c>
      <c r="G25" s="43">
        <f t="shared" si="0"/>
        <v>5135.5</v>
      </c>
      <c r="H25" s="41">
        <f t="shared" si="0"/>
        <v>6984</v>
      </c>
      <c r="I25" s="43">
        <f t="shared" si="0"/>
        <v>4780.5</v>
      </c>
      <c r="J25" s="43">
        <f t="shared" si="0"/>
        <v>478050</v>
      </c>
      <c r="K25" s="63"/>
    </row>
    <row r="26" ht="16" customHeight="1" spans="1:11">
      <c r="A26" s="47">
        <v>1</v>
      </c>
      <c r="B26" s="75" t="s">
        <v>30</v>
      </c>
      <c r="C26" s="61" t="s">
        <v>127</v>
      </c>
      <c r="D26" s="61">
        <f t="shared" ref="D26:D77" si="1">SUM(H26/3)</f>
        <v>25</v>
      </c>
      <c r="E26" s="61">
        <v>50</v>
      </c>
      <c r="F26" s="61">
        <v>0</v>
      </c>
      <c r="G26" s="61">
        <f t="shared" ref="G26:G77" si="2">SUM(E26*1.5+F26*0.75)</f>
        <v>75</v>
      </c>
      <c r="H26" s="61">
        <v>75</v>
      </c>
      <c r="I26" s="61">
        <v>75</v>
      </c>
      <c r="J26" s="61">
        <f>I26*100</f>
        <v>7500</v>
      </c>
      <c r="K26" s="78"/>
    </row>
    <row r="27" customHeight="1" spans="1:11">
      <c r="A27" s="12">
        <v>2</v>
      </c>
      <c r="B27" s="75"/>
      <c r="C27" s="61" t="s">
        <v>128</v>
      </c>
      <c r="D27" s="61">
        <f t="shared" si="1"/>
        <v>70</v>
      </c>
      <c r="E27" s="61">
        <v>60</v>
      </c>
      <c r="F27" s="61">
        <v>22</v>
      </c>
      <c r="G27" s="61">
        <f t="shared" si="2"/>
        <v>106.5</v>
      </c>
      <c r="H27" s="61">
        <v>210</v>
      </c>
      <c r="I27" s="61">
        <v>106.5</v>
      </c>
      <c r="J27" s="61">
        <f t="shared" ref="J27:J58" si="3">I27*100</f>
        <v>10650</v>
      </c>
      <c r="K27" s="78"/>
    </row>
    <row r="28" customHeight="1" spans="1:11">
      <c r="A28" s="12">
        <v>3</v>
      </c>
      <c r="B28" s="75"/>
      <c r="C28" s="61" t="s">
        <v>129</v>
      </c>
      <c r="D28" s="61">
        <f t="shared" si="1"/>
        <v>30</v>
      </c>
      <c r="E28" s="61">
        <v>43</v>
      </c>
      <c r="F28" s="61">
        <v>25</v>
      </c>
      <c r="G28" s="61">
        <f t="shared" si="2"/>
        <v>83.25</v>
      </c>
      <c r="H28" s="61">
        <v>90</v>
      </c>
      <c r="I28" s="61">
        <v>83.25</v>
      </c>
      <c r="J28" s="61">
        <f t="shared" si="3"/>
        <v>8325</v>
      </c>
      <c r="K28" s="78"/>
    </row>
    <row r="29" customHeight="1" spans="1:11">
      <c r="A29" s="12">
        <v>4</v>
      </c>
      <c r="B29" s="75"/>
      <c r="C29" s="61" t="s">
        <v>130</v>
      </c>
      <c r="D29" s="61">
        <f t="shared" si="1"/>
        <v>62</v>
      </c>
      <c r="E29" s="61">
        <v>61</v>
      </c>
      <c r="F29" s="61">
        <v>32</v>
      </c>
      <c r="G29" s="61">
        <f t="shared" si="2"/>
        <v>115.5</v>
      </c>
      <c r="H29" s="61">
        <v>186</v>
      </c>
      <c r="I29" s="61">
        <v>115.5</v>
      </c>
      <c r="J29" s="61">
        <f t="shared" si="3"/>
        <v>11550</v>
      </c>
      <c r="K29" s="78"/>
    </row>
    <row r="30" customHeight="1" spans="1:11">
      <c r="A30" s="12">
        <v>5</v>
      </c>
      <c r="B30" s="75"/>
      <c r="C30" s="61" t="s">
        <v>131</v>
      </c>
      <c r="D30" s="61">
        <f t="shared" si="1"/>
        <v>40</v>
      </c>
      <c r="E30" s="61">
        <v>66</v>
      </c>
      <c r="F30" s="61">
        <v>42</v>
      </c>
      <c r="G30" s="61">
        <f t="shared" si="2"/>
        <v>130.5</v>
      </c>
      <c r="H30" s="61">
        <v>120</v>
      </c>
      <c r="I30" s="61">
        <v>120</v>
      </c>
      <c r="J30" s="61">
        <f t="shared" si="3"/>
        <v>12000</v>
      </c>
      <c r="K30" s="78"/>
    </row>
    <row r="31" customHeight="1" spans="1:11">
      <c r="A31" s="12">
        <v>6</v>
      </c>
      <c r="B31" s="75"/>
      <c r="C31" s="61" t="s">
        <v>132</v>
      </c>
      <c r="D31" s="61">
        <f t="shared" si="1"/>
        <v>70</v>
      </c>
      <c r="E31" s="61">
        <v>121</v>
      </c>
      <c r="F31" s="61">
        <v>32</v>
      </c>
      <c r="G31" s="61">
        <f t="shared" si="2"/>
        <v>205.5</v>
      </c>
      <c r="H31" s="61">
        <v>210</v>
      </c>
      <c r="I31" s="61">
        <v>205.5</v>
      </c>
      <c r="J31" s="61">
        <f t="shared" si="3"/>
        <v>20550</v>
      </c>
      <c r="K31" s="78"/>
    </row>
    <row r="32" customHeight="1" spans="1:11">
      <c r="A32" s="12">
        <v>7</v>
      </c>
      <c r="B32" s="75"/>
      <c r="C32" s="61" t="s">
        <v>133</v>
      </c>
      <c r="D32" s="61">
        <f t="shared" si="1"/>
        <v>80</v>
      </c>
      <c r="E32" s="61">
        <v>90</v>
      </c>
      <c r="F32" s="61">
        <v>40</v>
      </c>
      <c r="G32" s="61">
        <f t="shared" si="2"/>
        <v>165</v>
      </c>
      <c r="H32" s="61">
        <v>240</v>
      </c>
      <c r="I32" s="61">
        <v>165</v>
      </c>
      <c r="J32" s="61">
        <f t="shared" si="3"/>
        <v>16500</v>
      </c>
      <c r="K32" s="78"/>
    </row>
    <row r="33" customHeight="1" spans="1:11">
      <c r="A33" s="12">
        <v>8</v>
      </c>
      <c r="B33" s="75"/>
      <c r="C33" s="61" t="s">
        <v>134</v>
      </c>
      <c r="D33" s="61">
        <f t="shared" si="1"/>
        <v>39</v>
      </c>
      <c r="E33" s="61">
        <v>60</v>
      </c>
      <c r="F33" s="61">
        <v>20</v>
      </c>
      <c r="G33" s="61">
        <f t="shared" si="2"/>
        <v>105</v>
      </c>
      <c r="H33" s="61">
        <v>117</v>
      </c>
      <c r="I33" s="61">
        <v>105</v>
      </c>
      <c r="J33" s="61">
        <f t="shared" si="3"/>
        <v>10500</v>
      </c>
      <c r="K33" s="78"/>
    </row>
    <row r="34" customHeight="1" spans="1:11">
      <c r="A34" s="12">
        <v>9</v>
      </c>
      <c r="B34" s="75"/>
      <c r="C34" s="61" t="s">
        <v>135</v>
      </c>
      <c r="D34" s="61">
        <f t="shared" si="1"/>
        <v>20</v>
      </c>
      <c r="E34" s="61">
        <v>30</v>
      </c>
      <c r="F34" s="61">
        <v>10</v>
      </c>
      <c r="G34" s="61">
        <f t="shared" si="2"/>
        <v>52.5</v>
      </c>
      <c r="H34" s="61">
        <v>60</v>
      </c>
      <c r="I34" s="61">
        <v>52.5</v>
      </c>
      <c r="J34" s="61">
        <f t="shared" si="3"/>
        <v>5250</v>
      </c>
      <c r="K34" s="78"/>
    </row>
    <row r="35" customHeight="1" spans="1:11">
      <c r="A35" s="12">
        <v>10</v>
      </c>
      <c r="B35" s="75"/>
      <c r="C35" s="61" t="s">
        <v>136</v>
      </c>
      <c r="D35" s="61">
        <f t="shared" si="1"/>
        <v>50</v>
      </c>
      <c r="E35" s="61">
        <v>62</v>
      </c>
      <c r="F35" s="61">
        <v>31</v>
      </c>
      <c r="G35" s="61">
        <f t="shared" si="2"/>
        <v>116.25</v>
      </c>
      <c r="H35" s="61">
        <v>150</v>
      </c>
      <c r="I35" s="61">
        <v>116.25</v>
      </c>
      <c r="J35" s="61">
        <f t="shared" si="3"/>
        <v>11625</v>
      </c>
      <c r="K35" s="78"/>
    </row>
    <row r="36" customHeight="1" spans="1:11">
      <c r="A36" s="12">
        <v>11</v>
      </c>
      <c r="B36" s="75"/>
      <c r="C36" s="61" t="s">
        <v>137</v>
      </c>
      <c r="D36" s="61">
        <f t="shared" si="1"/>
        <v>40</v>
      </c>
      <c r="E36" s="61">
        <v>51</v>
      </c>
      <c r="F36" s="61">
        <v>27</v>
      </c>
      <c r="G36" s="61">
        <f t="shared" si="2"/>
        <v>96.75</v>
      </c>
      <c r="H36" s="61">
        <v>120</v>
      </c>
      <c r="I36" s="61">
        <v>96.75</v>
      </c>
      <c r="J36" s="61">
        <f t="shared" si="3"/>
        <v>9675</v>
      </c>
      <c r="K36" s="78"/>
    </row>
    <row r="37" customHeight="1" spans="1:11">
      <c r="A37" s="12">
        <v>12</v>
      </c>
      <c r="B37" s="75"/>
      <c r="C37" s="61" t="s">
        <v>138</v>
      </c>
      <c r="D37" s="61">
        <f t="shared" si="1"/>
        <v>20</v>
      </c>
      <c r="E37" s="61">
        <v>50</v>
      </c>
      <c r="F37" s="61">
        <v>17</v>
      </c>
      <c r="G37" s="61">
        <f t="shared" si="2"/>
        <v>87.75</v>
      </c>
      <c r="H37" s="61">
        <v>60</v>
      </c>
      <c r="I37" s="61">
        <v>60</v>
      </c>
      <c r="J37" s="61">
        <f t="shared" si="3"/>
        <v>6000</v>
      </c>
      <c r="K37" s="78"/>
    </row>
    <row r="38" customHeight="1" spans="1:11">
      <c r="A38" s="12">
        <v>13</v>
      </c>
      <c r="B38" s="75"/>
      <c r="C38" s="61" t="s">
        <v>139</v>
      </c>
      <c r="D38" s="61">
        <f t="shared" si="1"/>
        <v>45</v>
      </c>
      <c r="E38" s="61">
        <v>110</v>
      </c>
      <c r="F38" s="61">
        <v>59</v>
      </c>
      <c r="G38" s="61">
        <f t="shared" si="2"/>
        <v>209.25</v>
      </c>
      <c r="H38" s="61">
        <v>135</v>
      </c>
      <c r="I38" s="61">
        <v>135</v>
      </c>
      <c r="J38" s="61">
        <f t="shared" si="3"/>
        <v>13500</v>
      </c>
      <c r="K38" s="78"/>
    </row>
    <row r="39" customHeight="1" spans="1:11">
      <c r="A39" s="12">
        <v>14</v>
      </c>
      <c r="B39" s="75"/>
      <c r="C39" s="61" t="s">
        <v>140</v>
      </c>
      <c r="D39" s="61">
        <f t="shared" si="1"/>
        <v>60</v>
      </c>
      <c r="E39" s="61">
        <v>105</v>
      </c>
      <c r="F39" s="61">
        <v>70</v>
      </c>
      <c r="G39" s="61">
        <f t="shared" si="2"/>
        <v>210</v>
      </c>
      <c r="H39" s="61">
        <v>180</v>
      </c>
      <c r="I39" s="61">
        <v>180</v>
      </c>
      <c r="J39" s="61">
        <f t="shared" si="3"/>
        <v>18000</v>
      </c>
      <c r="K39" s="78"/>
    </row>
    <row r="40" customHeight="1" spans="1:11">
      <c r="A40" s="12">
        <v>15</v>
      </c>
      <c r="B40" s="75"/>
      <c r="C40" s="61" t="s">
        <v>141</v>
      </c>
      <c r="D40" s="61">
        <f t="shared" si="1"/>
        <v>43</v>
      </c>
      <c r="E40" s="61">
        <v>25</v>
      </c>
      <c r="F40" s="61">
        <v>16</v>
      </c>
      <c r="G40" s="61">
        <f t="shared" si="2"/>
        <v>49.5</v>
      </c>
      <c r="H40" s="61">
        <v>129</v>
      </c>
      <c r="I40" s="61">
        <v>49.5</v>
      </c>
      <c r="J40" s="61">
        <f t="shared" si="3"/>
        <v>4950</v>
      </c>
      <c r="K40" s="78"/>
    </row>
    <row r="41" customHeight="1" spans="1:11">
      <c r="A41" s="12">
        <v>16</v>
      </c>
      <c r="B41" s="75"/>
      <c r="C41" s="61" t="s">
        <v>142</v>
      </c>
      <c r="D41" s="61">
        <f t="shared" si="1"/>
        <v>115</v>
      </c>
      <c r="E41" s="61">
        <v>239</v>
      </c>
      <c r="F41" s="61">
        <v>48</v>
      </c>
      <c r="G41" s="61">
        <f t="shared" si="2"/>
        <v>394.5</v>
      </c>
      <c r="H41" s="61">
        <v>345</v>
      </c>
      <c r="I41" s="61">
        <v>345</v>
      </c>
      <c r="J41" s="61">
        <f t="shared" si="3"/>
        <v>34500</v>
      </c>
      <c r="K41" s="78"/>
    </row>
    <row r="42" customHeight="1" spans="1:11">
      <c r="A42" s="12">
        <v>17</v>
      </c>
      <c r="B42" s="75"/>
      <c r="C42" s="61" t="s">
        <v>143</v>
      </c>
      <c r="D42" s="61">
        <f t="shared" si="1"/>
        <v>39</v>
      </c>
      <c r="E42" s="61">
        <v>80</v>
      </c>
      <c r="F42" s="61">
        <v>60</v>
      </c>
      <c r="G42" s="61">
        <f t="shared" si="2"/>
        <v>165</v>
      </c>
      <c r="H42" s="61">
        <v>117</v>
      </c>
      <c r="I42" s="61">
        <v>117</v>
      </c>
      <c r="J42" s="61">
        <f t="shared" si="3"/>
        <v>11700</v>
      </c>
      <c r="K42" s="78"/>
    </row>
    <row r="43" customHeight="1" spans="1:11">
      <c r="A43" s="12">
        <v>18</v>
      </c>
      <c r="B43" s="75"/>
      <c r="C43" s="61" t="s">
        <v>144</v>
      </c>
      <c r="D43" s="61">
        <f t="shared" si="1"/>
        <v>40</v>
      </c>
      <c r="E43" s="61">
        <v>63</v>
      </c>
      <c r="F43" s="61">
        <v>27</v>
      </c>
      <c r="G43" s="61">
        <f t="shared" si="2"/>
        <v>114.75</v>
      </c>
      <c r="H43" s="61">
        <v>120</v>
      </c>
      <c r="I43" s="61">
        <v>114.75</v>
      </c>
      <c r="J43" s="61">
        <f t="shared" si="3"/>
        <v>11475</v>
      </c>
      <c r="K43" s="78"/>
    </row>
    <row r="44" customHeight="1" spans="1:11">
      <c r="A44" s="12">
        <v>19</v>
      </c>
      <c r="B44" s="75"/>
      <c r="C44" s="61" t="s">
        <v>145</v>
      </c>
      <c r="D44" s="61">
        <f t="shared" si="1"/>
        <v>30</v>
      </c>
      <c r="E44" s="61">
        <v>82</v>
      </c>
      <c r="F44" s="61">
        <v>40</v>
      </c>
      <c r="G44" s="61">
        <f t="shared" si="2"/>
        <v>153</v>
      </c>
      <c r="H44" s="61">
        <v>90</v>
      </c>
      <c r="I44" s="61">
        <v>90</v>
      </c>
      <c r="J44" s="61">
        <f t="shared" si="3"/>
        <v>9000</v>
      </c>
      <c r="K44" s="78"/>
    </row>
    <row r="45" customHeight="1" spans="1:11">
      <c r="A45" s="12">
        <v>20</v>
      </c>
      <c r="B45" s="75"/>
      <c r="C45" s="61" t="s">
        <v>146</v>
      </c>
      <c r="D45" s="61">
        <f t="shared" si="1"/>
        <v>50</v>
      </c>
      <c r="E45" s="61">
        <v>80</v>
      </c>
      <c r="F45" s="61">
        <v>40</v>
      </c>
      <c r="G45" s="61">
        <f t="shared" si="2"/>
        <v>150</v>
      </c>
      <c r="H45" s="61">
        <v>150</v>
      </c>
      <c r="I45" s="61">
        <v>150</v>
      </c>
      <c r="J45" s="61">
        <f t="shared" si="3"/>
        <v>15000</v>
      </c>
      <c r="K45" s="78"/>
    </row>
    <row r="46" customHeight="1" spans="1:11">
      <c r="A46" s="12">
        <v>21</v>
      </c>
      <c r="B46" s="75"/>
      <c r="C46" s="61" t="s">
        <v>147</v>
      </c>
      <c r="D46" s="61">
        <f t="shared" si="1"/>
        <v>150</v>
      </c>
      <c r="E46" s="61">
        <v>283</v>
      </c>
      <c r="F46" s="61">
        <v>0</v>
      </c>
      <c r="G46" s="61">
        <f t="shared" si="2"/>
        <v>424.5</v>
      </c>
      <c r="H46" s="61">
        <v>450</v>
      </c>
      <c r="I46" s="61">
        <v>424.5</v>
      </c>
      <c r="J46" s="61">
        <f t="shared" si="3"/>
        <v>42450</v>
      </c>
      <c r="K46" s="78"/>
    </row>
    <row r="47" customHeight="1" spans="1:11">
      <c r="A47" s="12">
        <v>22</v>
      </c>
      <c r="B47" s="75"/>
      <c r="C47" s="61" t="s">
        <v>148</v>
      </c>
      <c r="D47" s="61">
        <f t="shared" si="1"/>
        <v>100</v>
      </c>
      <c r="E47" s="61">
        <v>96</v>
      </c>
      <c r="F47" s="61">
        <v>56</v>
      </c>
      <c r="G47" s="61">
        <f t="shared" si="2"/>
        <v>186</v>
      </c>
      <c r="H47" s="61">
        <v>300</v>
      </c>
      <c r="I47" s="61">
        <v>186</v>
      </c>
      <c r="J47" s="61">
        <f t="shared" si="3"/>
        <v>18600</v>
      </c>
      <c r="K47" s="78"/>
    </row>
    <row r="48" customHeight="1" spans="1:11">
      <c r="A48" s="12">
        <v>23</v>
      </c>
      <c r="B48" s="75"/>
      <c r="C48" s="61" t="s">
        <v>149</v>
      </c>
      <c r="D48" s="61">
        <f t="shared" si="1"/>
        <v>50</v>
      </c>
      <c r="E48" s="61">
        <v>290</v>
      </c>
      <c r="F48" s="61">
        <v>30</v>
      </c>
      <c r="G48" s="61">
        <f t="shared" si="2"/>
        <v>457.5</v>
      </c>
      <c r="H48" s="61">
        <v>150</v>
      </c>
      <c r="I48" s="61">
        <v>150</v>
      </c>
      <c r="J48" s="61">
        <f t="shared" si="3"/>
        <v>15000</v>
      </c>
      <c r="K48" s="78"/>
    </row>
    <row r="49" customHeight="1" spans="1:11">
      <c r="A49" s="12">
        <v>24</v>
      </c>
      <c r="B49" s="75"/>
      <c r="C49" s="61" t="s">
        <v>150</v>
      </c>
      <c r="D49" s="61">
        <f t="shared" si="1"/>
        <v>170</v>
      </c>
      <c r="E49" s="61">
        <v>190</v>
      </c>
      <c r="F49" s="61">
        <v>0</v>
      </c>
      <c r="G49" s="61">
        <f t="shared" si="2"/>
        <v>285</v>
      </c>
      <c r="H49" s="61">
        <v>510</v>
      </c>
      <c r="I49" s="61">
        <v>285</v>
      </c>
      <c r="J49" s="61">
        <f t="shared" si="3"/>
        <v>28500</v>
      </c>
      <c r="K49" s="78"/>
    </row>
    <row r="50" customHeight="1" spans="1:11">
      <c r="A50" s="12">
        <v>25</v>
      </c>
      <c r="B50" s="75"/>
      <c r="C50" s="61" t="s">
        <v>151</v>
      </c>
      <c r="D50" s="61">
        <f t="shared" si="1"/>
        <v>170</v>
      </c>
      <c r="E50" s="61">
        <v>97</v>
      </c>
      <c r="F50" s="61">
        <v>65</v>
      </c>
      <c r="G50" s="61">
        <f t="shared" si="2"/>
        <v>194.25</v>
      </c>
      <c r="H50" s="61">
        <v>510</v>
      </c>
      <c r="I50" s="61">
        <v>194.25</v>
      </c>
      <c r="J50" s="61">
        <f t="shared" si="3"/>
        <v>19425</v>
      </c>
      <c r="K50" s="78"/>
    </row>
    <row r="51" customHeight="1" spans="1:11">
      <c r="A51" s="12">
        <v>26</v>
      </c>
      <c r="B51" s="75"/>
      <c r="C51" s="61" t="s">
        <v>152</v>
      </c>
      <c r="D51" s="61">
        <f t="shared" si="1"/>
        <v>50</v>
      </c>
      <c r="E51" s="61">
        <v>19</v>
      </c>
      <c r="F51" s="61">
        <v>0</v>
      </c>
      <c r="G51" s="61">
        <f t="shared" si="2"/>
        <v>28.5</v>
      </c>
      <c r="H51" s="61">
        <v>150</v>
      </c>
      <c r="I51" s="61">
        <v>28.5</v>
      </c>
      <c r="J51" s="61">
        <f t="shared" si="3"/>
        <v>2850</v>
      </c>
      <c r="K51" s="78"/>
    </row>
    <row r="52" customHeight="1" spans="1:11">
      <c r="A52" s="12">
        <v>27</v>
      </c>
      <c r="B52" s="75"/>
      <c r="C52" s="61" t="s">
        <v>153</v>
      </c>
      <c r="D52" s="61">
        <f t="shared" si="1"/>
        <v>95</v>
      </c>
      <c r="E52" s="61">
        <v>68</v>
      </c>
      <c r="F52" s="61">
        <v>28</v>
      </c>
      <c r="G52" s="61">
        <f t="shared" si="2"/>
        <v>123</v>
      </c>
      <c r="H52" s="61">
        <v>285</v>
      </c>
      <c r="I52" s="61">
        <v>123</v>
      </c>
      <c r="J52" s="61">
        <f t="shared" si="3"/>
        <v>12300</v>
      </c>
      <c r="K52" s="78"/>
    </row>
    <row r="53" customHeight="1" spans="1:11">
      <c r="A53" s="12">
        <v>28</v>
      </c>
      <c r="B53" s="75"/>
      <c r="C53" s="61" t="s">
        <v>154</v>
      </c>
      <c r="D53" s="61">
        <f t="shared" si="1"/>
        <v>100</v>
      </c>
      <c r="E53" s="61">
        <v>119</v>
      </c>
      <c r="F53" s="61">
        <v>61</v>
      </c>
      <c r="G53" s="61">
        <f t="shared" si="2"/>
        <v>224.25</v>
      </c>
      <c r="H53" s="61">
        <v>300</v>
      </c>
      <c r="I53" s="61">
        <v>224.25</v>
      </c>
      <c r="J53" s="61">
        <f t="shared" si="3"/>
        <v>22425</v>
      </c>
      <c r="K53" s="78"/>
    </row>
    <row r="54" customHeight="1" spans="1:11">
      <c r="A54" s="12">
        <v>29</v>
      </c>
      <c r="B54" s="75"/>
      <c r="C54" s="61" t="s">
        <v>155</v>
      </c>
      <c r="D54" s="61">
        <f t="shared" si="1"/>
        <v>110</v>
      </c>
      <c r="E54" s="61">
        <v>82</v>
      </c>
      <c r="F54" s="61">
        <v>30</v>
      </c>
      <c r="G54" s="61">
        <f t="shared" si="2"/>
        <v>145.5</v>
      </c>
      <c r="H54" s="61">
        <v>330</v>
      </c>
      <c r="I54" s="61">
        <v>145.5</v>
      </c>
      <c r="J54" s="61">
        <f t="shared" si="3"/>
        <v>14550</v>
      </c>
      <c r="K54" s="78"/>
    </row>
    <row r="55" customHeight="1" spans="1:11">
      <c r="A55" s="12">
        <v>30</v>
      </c>
      <c r="B55" s="75"/>
      <c r="C55" s="61" t="s">
        <v>156</v>
      </c>
      <c r="D55" s="61">
        <f t="shared" si="1"/>
        <v>50</v>
      </c>
      <c r="E55" s="61">
        <v>10</v>
      </c>
      <c r="F55" s="61">
        <v>4</v>
      </c>
      <c r="G55" s="61">
        <f t="shared" si="2"/>
        <v>18</v>
      </c>
      <c r="H55" s="61">
        <v>150</v>
      </c>
      <c r="I55" s="61">
        <v>18</v>
      </c>
      <c r="J55" s="61">
        <f t="shared" si="3"/>
        <v>1800</v>
      </c>
      <c r="K55" s="78"/>
    </row>
    <row r="56" customHeight="1" spans="1:11">
      <c r="A56" s="12">
        <v>31</v>
      </c>
      <c r="B56" s="75"/>
      <c r="C56" s="61" t="s">
        <v>157</v>
      </c>
      <c r="D56" s="61">
        <f t="shared" si="1"/>
        <v>30</v>
      </c>
      <c r="E56" s="61">
        <v>20</v>
      </c>
      <c r="F56" s="61">
        <v>4</v>
      </c>
      <c r="G56" s="61">
        <f t="shared" si="2"/>
        <v>33</v>
      </c>
      <c r="H56" s="61">
        <v>90</v>
      </c>
      <c r="I56" s="61">
        <v>33</v>
      </c>
      <c r="J56" s="61">
        <f t="shared" si="3"/>
        <v>3300</v>
      </c>
      <c r="K56" s="78"/>
    </row>
    <row r="57" customHeight="1" spans="1:11">
      <c r="A57" s="12">
        <v>32</v>
      </c>
      <c r="B57" s="75"/>
      <c r="C57" s="61" t="s">
        <v>158</v>
      </c>
      <c r="D57" s="61">
        <f t="shared" si="1"/>
        <v>20</v>
      </c>
      <c r="E57" s="61">
        <v>42</v>
      </c>
      <c r="F57" s="61">
        <v>9</v>
      </c>
      <c r="G57" s="61">
        <f t="shared" si="2"/>
        <v>69.75</v>
      </c>
      <c r="H57" s="61">
        <v>60</v>
      </c>
      <c r="I57" s="61">
        <v>60</v>
      </c>
      <c r="J57" s="61">
        <f t="shared" si="3"/>
        <v>6000</v>
      </c>
      <c r="K57" s="78"/>
    </row>
    <row r="58" customHeight="1" spans="1:11">
      <c r="A58" s="12">
        <v>33</v>
      </c>
      <c r="B58" s="75"/>
      <c r="C58" s="61" t="s">
        <v>159</v>
      </c>
      <c r="D58" s="61">
        <f t="shared" si="1"/>
        <v>40</v>
      </c>
      <c r="E58" s="61">
        <v>25</v>
      </c>
      <c r="F58" s="61">
        <v>15</v>
      </c>
      <c r="G58" s="61">
        <f t="shared" si="2"/>
        <v>48.75</v>
      </c>
      <c r="H58" s="61">
        <v>120</v>
      </c>
      <c r="I58" s="61">
        <v>48.75</v>
      </c>
      <c r="J58" s="61">
        <f t="shared" si="3"/>
        <v>4875</v>
      </c>
      <c r="K58" s="78"/>
    </row>
    <row r="59" customHeight="1" spans="1:11">
      <c r="A59" s="12">
        <v>34</v>
      </c>
      <c r="B59" s="75"/>
      <c r="C59" s="61" t="s">
        <v>160</v>
      </c>
      <c r="D59" s="61">
        <f t="shared" si="1"/>
        <v>30</v>
      </c>
      <c r="E59" s="61">
        <v>95</v>
      </c>
      <c r="F59" s="61">
        <v>45</v>
      </c>
      <c r="G59" s="61">
        <f t="shared" si="2"/>
        <v>176.25</v>
      </c>
      <c r="H59" s="61">
        <v>90</v>
      </c>
      <c r="I59" s="61">
        <v>90</v>
      </c>
      <c r="J59" s="61">
        <f t="shared" ref="J59:J77" si="4">I59*100</f>
        <v>9000</v>
      </c>
      <c r="K59" s="78"/>
    </row>
    <row r="60" customHeight="1" spans="1:11">
      <c r="A60" s="12">
        <v>35</v>
      </c>
      <c r="B60" s="75"/>
      <c r="C60" s="61" t="s">
        <v>161</v>
      </c>
      <c r="D60" s="61">
        <f t="shared" si="1"/>
        <v>60</v>
      </c>
      <c r="E60" s="61">
        <v>60</v>
      </c>
      <c r="F60" s="61">
        <v>20</v>
      </c>
      <c r="G60" s="61">
        <f t="shared" si="2"/>
        <v>105</v>
      </c>
      <c r="H60" s="61">
        <v>180</v>
      </c>
      <c r="I60" s="61">
        <v>105</v>
      </c>
      <c r="J60" s="61">
        <f t="shared" si="4"/>
        <v>10500</v>
      </c>
      <c r="K60" s="78"/>
    </row>
    <row r="61" customHeight="1" spans="1:11">
      <c r="A61" s="12">
        <v>36</v>
      </c>
      <c r="B61" s="75"/>
      <c r="C61" s="61" t="s">
        <v>162</v>
      </c>
      <c r="D61" s="61">
        <f t="shared" si="1"/>
        <v>60</v>
      </c>
      <c r="E61" s="61">
        <v>40</v>
      </c>
      <c r="F61" s="61">
        <v>12</v>
      </c>
      <c r="G61" s="61">
        <f t="shared" si="2"/>
        <v>69</v>
      </c>
      <c r="H61" s="61">
        <v>180</v>
      </c>
      <c r="I61" s="61">
        <v>69</v>
      </c>
      <c r="J61" s="61">
        <f t="shared" si="4"/>
        <v>6900</v>
      </c>
      <c r="K61" s="78"/>
    </row>
    <row r="62" customHeight="1" spans="1:11">
      <c r="A62" s="12">
        <v>37</v>
      </c>
      <c r="B62" s="75"/>
      <c r="C62" s="61" t="s">
        <v>163</v>
      </c>
      <c r="D62" s="61">
        <f t="shared" si="1"/>
        <v>30</v>
      </c>
      <c r="E62" s="61">
        <v>20</v>
      </c>
      <c r="F62" s="61">
        <v>10</v>
      </c>
      <c r="G62" s="61">
        <f t="shared" si="2"/>
        <v>37.5</v>
      </c>
      <c r="H62" s="61">
        <v>90</v>
      </c>
      <c r="I62" s="61">
        <v>37.5</v>
      </c>
      <c r="J62" s="61">
        <f t="shared" si="4"/>
        <v>3750</v>
      </c>
      <c r="K62" s="78"/>
    </row>
    <row r="63" customHeight="1" spans="1:11">
      <c r="A63" s="12">
        <v>38</v>
      </c>
      <c r="B63" s="75"/>
      <c r="C63" s="61" t="s">
        <v>164</v>
      </c>
      <c r="D63" s="61">
        <f t="shared" si="1"/>
        <v>200</v>
      </c>
      <c r="E63" s="61">
        <v>90</v>
      </c>
      <c r="F63" s="61">
        <v>50</v>
      </c>
      <c r="G63" s="61">
        <f t="shared" si="2"/>
        <v>172.5</v>
      </c>
      <c r="H63" s="61">
        <v>600</v>
      </c>
      <c r="I63" s="61">
        <v>172.5</v>
      </c>
      <c r="J63" s="61">
        <f t="shared" si="4"/>
        <v>17250</v>
      </c>
      <c r="K63" s="78"/>
    </row>
    <row r="64" customHeight="1" spans="1:11">
      <c r="A64" s="12">
        <v>39</v>
      </c>
      <c r="B64" s="75"/>
      <c r="C64" s="61" t="s">
        <v>165</v>
      </c>
      <c r="D64" s="61">
        <f t="shared" si="1"/>
        <v>32</v>
      </c>
      <c r="E64" s="61">
        <v>20</v>
      </c>
      <c r="F64" s="61">
        <v>5</v>
      </c>
      <c r="G64" s="61">
        <f t="shared" si="2"/>
        <v>33.75</v>
      </c>
      <c r="H64" s="61">
        <v>96</v>
      </c>
      <c r="I64" s="61">
        <v>33.75</v>
      </c>
      <c r="J64" s="61">
        <f t="shared" si="4"/>
        <v>3375</v>
      </c>
      <c r="K64" s="78"/>
    </row>
    <row r="65" customHeight="1" spans="1:11">
      <c r="A65" s="12">
        <v>40</v>
      </c>
      <c r="B65" s="75"/>
      <c r="C65" s="61" t="s">
        <v>166</v>
      </c>
      <c r="D65" s="61">
        <f t="shared" si="1"/>
        <v>100</v>
      </c>
      <c r="E65" s="61">
        <v>76</v>
      </c>
      <c r="F65" s="61">
        <v>52</v>
      </c>
      <c r="G65" s="61">
        <f t="shared" si="2"/>
        <v>153</v>
      </c>
      <c r="H65" s="61">
        <v>300</v>
      </c>
      <c r="I65" s="61">
        <v>153</v>
      </c>
      <c r="J65" s="61">
        <f t="shared" si="4"/>
        <v>15300</v>
      </c>
      <c r="K65" s="78"/>
    </row>
    <row r="66" customHeight="1" spans="1:11">
      <c r="A66" s="12">
        <v>41</v>
      </c>
      <c r="B66" s="75"/>
      <c r="C66" s="61" t="s">
        <v>167</v>
      </c>
      <c r="D66" s="61">
        <f t="shared" si="1"/>
        <v>110</v>
      </c>
      <c r="E66" s="61">
        <v>140</v>
      </c>
      <c r="F66" s="61">
        <v>56</v>
      </c>
      <c r="G66" s="61">
        <f t="shared" si="2"/>
        <v>252</v>
      </c>
      <c r="H66" s="61">
        <v>330</v>
      </c>
      <c r="I66" s="61">
        <v>252</v>
      </c>
      <c r="J66" s="61">
        <f t="shared" si="4"/>
        <v>25200</v>
      </c>
      <c r="K66" s="78"/>
    </row>
    <row r="67" customHeight="1" spans="1:11">
      <c r="A67" s="12">
        <v>42</v>
      </c>
      <c r="B67" s="75"/>
      <c r="C67" s="61" t="s">
        <v>168</v>
      </c>
      <c r="D67" s="61">
        <f t="shared" si="1"/>
        <v>110</v>
      </c>
      <c r="E67" s="61">
        <v>73</v>
      </c>
      <c r="F67" s="61">
        <v>40</v>
      </c>
      <c r="G67" s="61">
        <f t="shared" si="2"/>
        <v>139.5</v>
      </c>
      <c r="H67" s="61">
        <v>330</v>
      </c>
      <c r="I67" s="61">
        <v>139.5</v>
      </c>
      <c r="J67" s="61">
        <f t="shared" si="4"/>
        <v>13950</v>
      </c>
      <c r="K67" s="78"/>
    </row>
    <row r="68" customHeight="1" spans="1:11">
      <c r="A68" s="12">
        <v>43</v>
      </c>
      <c r="B68" s="75"/>
      <c r="C68" s="61" t="s">
        <v>169</v>
      </c>
      <c r="D68" s="61">
        <f t="shared" si="1"/>
        <v>83</v>
      </c>
      <c r="E68" s="61">
        <v>40</v>
      </c>
      <c r="F68" s="61">
        <v>20</v>
      </c>
      <c r="G68" s="61">
        <f t="shared" si="2"/>
        <v>75</v>
      </c>
      <c r="H68" s="61">
        <v>249</v>
      </c>
      <c r="I68" s="61">
        <v>75</v>
      </c>
      <c r="J68" s="61">
        <f t="shared" si="4"/>
        <v>7500</v>
      </c>
      <c r="K68" s="78"/>
    </row>
    <row r="69" customHeight="1" spans="1:11">
      <c r="A69" s="12">
        <v>44</v>
      </c>
      <c r="B69" s="75"/>
      <c r="C69" s="61" t="s">
        <v>170</v>
      </c>
      <c r="D69" s="61">
        <f t="shared" si="1"/>
        <v>70</v>
      </c>
      <c r="E69" s="61">
        <v>42</v>
      </c>
      <c r="F69" s="61">
        <v>0</v>
      </c>
      <c r="G69" s="61">
        <f t="shared" si="2"/>
        <v>63</v>
      </c>
      <c r="H69" s="61">
        <v>210</v>
      </c>
      <c r="I69" s="61">
        <v>63</v>
      </c>
      <c r="J69" s="61">
        <f t="shared" si="4"/>
        <v>6300</v>
      </c>
      <c r="K69" s="78"/>
    </row>
    <row r="70" customHeight="1" spans="1:11">
      <c r="A70" s="12">
        <v>45</v>
      </c>
      <c r="B70" s="75"/>
      <c r="C70" s="61" t="s">
        <v>171</v>
      </c>
      <c r="D70" s="61">
        <f t="shared" si="1"/>
        <v>122</v>
      </c>
      <c r="E70" s="61">
        <v>92</v>
      </c>
      <c r="F70" s="61">
        <v>46</v>
      </c>
      <c r="G70" s="61">
        <f t="shared" si="2"/>
        <v>172.5</v>
      </c>
      <c r="H70" s="61">
        <v>366</v>
      </c>
      <c r="I70" s="61">
        <v>172.5</v>
      </c>
      <c r="J70" s="61">
        <f t="shared" si="4"/>
        <v>17250</v>
      </c>
      <c r="K70" s="78"/>
    </row>
    <row r="71" customHeight="1" spans="1:11">
      <c r="A71" s="12">
        <v>46</v>
      </c>
      <c r="B71" s="75"/>
      <c r="C71" s="61" t="s">
        <v>172</v>
      </c>
      <c r="D71" s="61">
        <f t="shared" si="1"/>
        <v>70</v>
      </c>
      <c r="E71" s="61">
        <v>65</v>
      </c>
      <c r="F71" s="61">
        <v>13</v>
      </c>
      <c r="G71" s="61">
        <f t="shared" si="2"/>
        <v>107.25</v>
      </c>
      <c r="H71" s="61">
        <v>210</v>
      </c>
      <c r="I71" s="61">
        <v>107.25</v>
      </c>
      <c r="J71" s="61">
        <f t="shared" si="4"/>
        <v>10725</v>
      </c>
      <c r="K71" s="78"/>
    </row>
    <row r="72" customHeight="1" spans="1:11">
      <c r="A72" s="12">
        <v>47</v>
      </c>
      <c r="B72" s="75"/>
      <c r="C72" s="61" t="s">
        <v>173</v>
      </c>
      <c r="D72" s="61">
        <f t="shared" si="1"/>
        <v>216</v>
      </c>
      <c r="E72" s="61">
        <v>195</v>
      </c>
      <c r="F72" s="61">
        <v>80</v>
      </c>
      <c r="G72" s="61">
        <f t="shared" si="2"/>
        <v>352.5</v>
      </c>
      <c r="H72" s="61">
        <v>648</v>
      </c>
      <c r="I72" s="61">
        <v>352.5</v>
      </c>
      <c r="J72" s="61">
        <f t="shared" si="4"/>
        <v>35250</v>
      </c>
      <c r="K72" s="78"/>
    </row>
    <row r="73" customHeight="1" spans="1:11">
      <c r="A73" s="12">
        <v>48</v>
      </c>
      <c r="B73" s="75"/>
      <c r="C73" s="61" t="s">
        <v>174</v>
      </c>
      <c r="D73" s="61">
        <f t="shared" si="1"/>
        <v>230</v>
      </c>
      <c r="E73" s="61">
        <v>220</v>
      </c>
      <c r="F73" s="61">
        <v>60</v>
      </c>
      <c r="G73" s="61">
        <f t="shared" si="2"/>
        <v>375</v>
      </c>
      <c r="H73" s="61">
        <v>690</v>
      </c>
      <c r="I73" s="61">
        <v>375</v>
      </c>
      <c r="J73" s="61">
        <f t="shared" si="4"/>
        <v>37500</v>
      </c>
      <c r="K73" s="78"/>
    </row>
    <row r="74" customHeight="1" spans="1:11">
      <c r="A74" s="12">
        <v>49</v>
      </c>
      <c r="B74" s="75"/>
      <c r="C74" s="61" t="s">
        <v>175</v>
      </c>
      <c r="D74" s="61">
        <f t="shared" si="1"/>
        <v>100</v>
      </c>
      <c r="E74" s="61">
        <v>206</v>
      </c>
      <c r="F74" s="61">
        <v>80</v>
      </c>
      <c r="G74" s="61">
        <f t="shared" si="2"/>
        <v>369</v>
      </c>
      <c r="H74" s="61">
        <v>300</v>
      </c>
      <c r="I74" s="61">
        <v>300</v>
      </c>
      <c r="J74" s="61">
        <f t="shared" si="4"/>
        <v>30000</v>
      </c>
      <c r="K74" s="78"/>
    </row>
    <row r="75" customHeight="1" spans="1:11">
      <c r="A75" s="12">
        <v>50</v>
      </c>
      <c r="B75" s="75"/>
      <c r="C75" s="61" t="s">
        <v>176</v>
      </c>
      <c r="D75" s="61">
        <f t="shared" si="1"/>
        <v>80</v>
      </c>
      <c r="E75" s="61">
        <v>60</v>
      </c>
      <c r="F75" s="61">
        <v>36</v>
      </c>
      <c r="G75" s="61">
        <f t="shared" si="2"/>
        <v>117</v>
      </c>
      <c r="H75" s="61">
        <v>240</v>
      </c>
      <c r="I75" s="61">
        <v>117</v>
      </c>
      <c r="J75" s="61">
        <f t="shared" si="4"/>
        <v>11700</v>
      </c>
      <c r="K75" s="78"/>
    </row>
    <row r="76" customHeight="1" spans="1:11">
      <c r="A76" s="12">
        <v>51</v>
      </c>
      <c r="B76" s="75"/>
      <c r="C76" s="61" t="s">
        <v>177</v>
      </c>
      <c r="D76" s="61">
        <f t="shared" si="1"/>
        <v>75</v>
      </c>
      <c r="E76" s="61">
        <v>67</v>
      </c>
      <c r="F76" s="61">
        <v>35</v>
      </c>
      <c r="G76" s="61">
        <f t="shared" si="2"/>
        <v>126.75</v>
      </c>
      <c r="H76" s="61">
        <v>225</v>
      </c>
      <c r="I76" s="61">
        <v>126.75</v>
      </c>
      <c r="J76" s="61">
        <f t="shared" si="4"/>
        <v>12675</v>
      </c>
      <c r="K76" s="78"/>
    </row>
    <row r="77" customHeight="1" spans="1:11">
      <c r="A77" s="12">
        <v>52</v>
      </c>
      <c r="B77" s="79"/>
      <c r="C77" s="61" t="s">
        <v>178</v>
      </c>
      <c r="D77" s="61">
        <f t="shared" si="1"/>
        <v>45</v>
      </c>
      <c r="E77" s="61">
        <v>37</v>
      </c>
      <c r="F77" s="61">
        <v>17</v>
      </c>
      <c r="G77" s="61">
        <f t="shared" si="2"/>
        <v>68.25</v>
      </c>
      <c r="H77" s="61">
        <v>135</v>
      </c>
      <c r="I77" s="61">
        <v>68.25</v>
      </c>
      <c r="J77" s="61">
        <f t="shared" si="4"/>
        <v>6825</v>
      </c>
      <c r="K77" s="78"/>
    </row>
    <row r="78" s="25" customFormat="1" ht="18" customHeight="1" spans="1:11">
      <c r="A78" s="12"/>
      <c r="B78" s="43" t="s">
        <v>29</v>
      </c>
      <c r="C78" s="43"/>
      <c r="D78" s="43">
        <f>SUM(D26:D77)</f>
        <v>3926</v>
      </c>
      <c r="E78" s="43">
        <f>SUM(E26:E77)</f>
        <v>4507</v>
      </c>
      <c r="F78" s="43">
        <f t="shared" ref="E78:J78" si="5">SUM(F26:F77)</f>
        <v>1637</v>
      </c>
      <c r="G78" s="43">
        <f t="shared" si="5"/>
        <v>7988.25</v>
      </c>
      <c r="H78" s="43">
        <f t="shared" si="5"/>
        <v>11778</v>
      </c>
      <c r="I78" s="43">
        <f t="shared" si="5"/>
        <v>7212.75</v>
      </c>
      <c r="J78" s="43">
        <f t="shared" si="5"/>
        <v>721275</v>
      </c>
      <c r="K78" s="63"/>
    </row>
    <row r="79" customHeight="1" spans="1:11">
      <c r="A79" s="12">
        <v>53</v>
      </c>
      <c r="B79" s="60" t="s">
        <v>33</v>
      </c>
      <c r="C79" s="61" t="s">
        <v>179</v>
      </c>
      <c r="D79" s="61">
        <v>100.16</v>
      </c>
      <c r="E79" s="61">
        <v>50</v>
      </c>
      <c r="F79" s="61">
        <v>21</v>
      </c>
      <c r="G79" s="61">
        <f t="shared" ref="G79:G99" si="6">E79*1.5+F79*0.75</f>
        <v>90.75</v>
      </c>
      <c r="H79" s="61">
        <v>450</v>
      </c>
      <c r="I79" s="61">
        <f t="shared" ref="I79:I84" si="7">G79</f>
        <v>90.75</v>
      </c>
      <c r="J79" s="61">
        <v>9075</v>
      </c>
      <c r="K79" s="83"/>
    </row>
    <row r="80" customHeight="1" spans="1:11">
      <c r="A80" s="12">
        <v>54</v>
      </c>
      <c r="B80" s="80"/>
      <c r="C80" s="61" t="s">
        <v>180</v>
      </c>
      <c r="D80" s="61">
        <v>214</v>
      </c>
      <c r="E80" s="61">
        <v>146</v>
      </c>
      <c r="F80" s="61">
        <v>0</v>
      </c>
      <c r="G80" s="61">
        <f t="shared" si="6"/>
        <v>219</v>
      </c>
      <c r="H80" s="61">
        <v>1065</v>
      </c>
      <c r="I80" s="61">
        <f t="shared" si="7"/>
        <v>219</v>
      </c>
      <c r="J80" s="61">
        <v>21900</v>
      </c>
      <c r="K80" s="83"/>
    </row>
    <row r="81" customHeight="1" spans="1:11">
      <c r="A81" s="12">
        <v>55</v>
      </c>
      <c r="B81" s="80"/>
      <c r="C81" s="61" t="s">
        <v>181</v>
      </c>
      <c r="D81" s="61">
        <v>50</v>
      </c>
      <c r="E81" s="61">
        <v>22</v>
      </c>
      <c r="F81" s="61">
        <v>10</v>
      </c>
      <c r="G81" s="61">
        <f t="shared" si="6"/>
        <v>40.5</v>
      </c>
      <c r="H81" s="61">
        <v>121</v>
      </c>
      <c r="I81" s="61">
        <f t="shared" si="7"/>
        <v>40.5</v>
      </c>
      <c r="J81" s="61">
        <v>4050</v>
      </c>
      <c r="K81" s="83"/>
    </row>
    <row r="82" customHeight="1" spans="1:11">
      <c r="A82" s="12">
        <v>56</v>
      </c>
      <c r="B82" s="80"/>
      <c r="C82" s="61" t="s">
        <v>182</v>
      </c>
      <c r="D82" s="61">
        <v>32.63</v>
      </c>
      <c r="E82" s="61">
        <v>10</v>
      </c>
      <c r="F82" s="61">
        <v>4</v>
      </c>
      <c r="G82" s="61">
        <f t="shared" si="6"/>
        <v>18</v>
      </c>
      <c r="H82" s="61">
        <v>130</v>
      </c>
      <c r="I82" s="61">
        <f t="shared" si="7"/>
        <v>18</v>
      </c>
      <c r="J82" s="61">
        <v>1800</v>
      </c>
      <c r="K82" s="83"/>
    </row>
    <row r="83" customHeight="1" spans="1:11">
      <c r="A83" s="12">
        <v>57</v>
      </c>
      <c r="B83" s="80"/>
      <c r="C83" s="61" t="s">
        <v>183</v>
      </c>
      <c r="D83" s="61">
        <v>44.11</v>
      </c>
      <c r="E83" s="61">
        <v>79</v>
      </c>
      <c r="F83" s="61">
        <v>21</v>
      </c>
      <c r="G83" s="61">
        <f t="shared" si="6"/>
        <v>134.25</v>
      </c>
      <c r="H83" s="61">
        <v>220</v>
      </c>
      <c r="I83" s="61">
        <f t="shared" si="7"/>
        <v>134.25</v>
      </c>
      <c r="J83" s="61">
        <v>13425</v>
      </c>
      <c r="K83" s="63"/>
    </row>
    <row r="84" customHeight="1" spans="1:11">
      <c r="A84" s="12">
        <v>58</v>
      </c>
      <c r="B84" s="80"/>
      <c r="C84" s="61" t="s">
        <v>184</v>
      </c>
      <c r="D84" s="61">
        <v>230.7</v>
      </c>
      <c r="E84" s="61">
        <v>120</v>
      </c>
      <c r="F84" s="61">
        <v>46</v>
      </c>
      <c r="G84" s="61">
        <f t="shared" si="6"/>
        <v>214.5</v>
      </c>
      <c r="H84" s="61">
        <v>750</v>
      </c>
      <c r="I84" s="61">
        <f t="shared" si="7"/>
        <v>214.5</v>
      </c>
      <c r="J84" s="61">
        <v>21450</v>
      </c>
      <c r="K84" s="63"/>
    </row>
    <row r="85" customHeight="1" spans="1:11">
      <c r="A85" s="12">
        <v>59</v>
      </c>
      <c r="B85" s="80"/>
      <c r="C85" s="61" t="s">
        <v>185</v>
      </c>
      <c r="D85" s="61">
        <v>54.83</v>
      </c>
      <c r="E85" s="61">
        <v>131</v>
      </c>
      <c r="F85" s="61">
        <v>40</v>
      </c>
      <c r="G85" s="61">
        <f t="shared" si="6"/>
        <v>226.5</v>
      </c>
      <c r="H85" s="61">
        <v>185</v>
      </c>
      <c r="I85" s="61">
        <f t="shared" ref="I85:I89" si="8">H85</f>
        <v>185</v>
      </c>
      <c r="J85" s="61">
        <v>18500</v>
      </c>
      <c r="K85" s="63"/>
    </row>
    <row r="86" customHeight="1" spans="1:11">
      <c r="A86" s="12">
        <v>60</v>
      </c>
      <c r="B86" s="80"/>
      <c r="C86" s="61" t="s">
        <v>186</v>
      </c>
      <c r="D86" s="61">
        <v>40.58</v>
      </c>
      <c r="E86" s="61">
        <v>80</v>
      </c>
      <c r="F86" s="61">
        <v>20</v>
      </c>
      <c r="G86" s="61">
        <f t="shared" si="6"/>
        <v>135</v>
      </c>
      <c r="H86" s="61">
        <v>240</v>
      </c>
      <c r="I86" s="61">
        <f t="shared" ref="I86:I96" si="9">G86</f>
        <v>135</v>
      </c>
      <c r="J86" s="61">
        <v>13500</v>
      </c>
      <c r="K86" s="63"/>
    </row>
    <row r="87" customHeight="1" spans="1:11">
      <c r="A87" s="12">
        <v>61</v>
      </c>
      <c r="B87" s="80"/>
      <c r="C87" s="61" t="s">
        <v>187</v>
      </c>
      <c r="D87" s="61">
        <v>50</v>
      </c>
      <c r="E87" s="61">
        <v>120</v>
      </c>
      <c r="F87" s="61">
        <v>30</v>
      </c>
      <c r="G87" s="61">
        <f t="shared" si="6"/>
        <v>202.5</v>
      </c>
      <c r="H87" s="61">
        <v>305</v>
      </c>
      <c r="I87" s="61">
        <f t="shared" si="9"/>
        <v>202.5</v>
      </c>
      <c r="J87" s="61">
        <v>20250</v>
      </c>
      <c r="K87" s="63"/>
    </row>
    <row r="88" customHeight="1" spans="1:11">
      <c r="A88" s="12">
        <v>62</v>
      </c>
      <c r="B88" s="80"/>
      <c r="C88" s="61" t="s">
        <v>188</v>
      </c>
      <c r="D88" s="61">
        <v>44.72</v>
      </c>
      <c r="E88" s="61">
        <v>76</v>
      </c>
      <c r="F88" s="61">
        <v>36</v>
      </c>
      <c r="G88" s="61">
        <f t="shared" si="6"/>
        <v>141</v>
      </c>
      <c r="H88" s="61">
        <v>140</v>
      </c>
      <c r="I88" s="61">
        <f t="shared" si="8"/>
        <v>140</v>
      </c>
      <c r="J88" s="61">
        <v>14000</v>
      </c>
      <c r="K88" s="63"/>
    </row>
    <row r="89" customHeight="1" spans="1:11">
      <c r="A89" s="12">
        <v>63</v>
      </c>
      <c r="B89" s="80"/>
      <c r="C89" s="61" t="s">
        <v>189</v>
      </c>
      <c r="D89" s="61">
        <v>30</v>
      </c>
      <c r="E89" s="61">
        <v>100</v>
      </c>
      <c r="F89" s="61">
        <v>30</v>
      </c>
      <c r="G89" s="61">
        <f t="shared" si="6"/>
        <v>172.5</v>
      </c>
      <c r="H89" s="61">
        <v>90</v>
      </c>
      <c r="I89" s="61">
        <f t="shared" si="8"/>
        <v>90</v>
      </c>
      <c r="J89" s="61">
        <v>9000</v>
      </c>
      <c r="K89" s="63"/>
    </row>
    <row r="90" customHeight="1" spans="1:11">
      <c r="A90" s="12">
        <v>64</v>
      </c>
      <c r="B90" s="80"/>
      <c r="C90" s="61" t="s">
        <v>190</v>
      </c>
      <c r="D90" s="61">
        <v>43.77</v>
      </c>
      <c r="E90" s="61">
        <v>63</v>
      </c>
      <c r="F90" s="61">
        <v>8</v>
      </c>
      <c r="G90" s="61">
        <f t="shared" si="6"/>
        <v>100.5</v>
      </c>
      <c r="H90" s="61">
        <v>200</v>
      </c>
      <c r="I90" s="61">
        <f t="shared" si="9"/>
        <v>100.5</v>
      </c>
      <c r="J90" s="61">
        <v>10050</v>
      </c>
      <c r="K90" s="63"/>
    </row>
    <row r="91" customHeight="1" spans="1:11">
      <c r="A91" s="12">
        <v>65</v>
      </c>
      <c r="B91" s="80"/>
      <c r="C91" s="61" t="s">
        <v>191</v>
      </c>
      <c r="D91" s="61">
        <v>31.39</v>
      </c>
      <c r="E91" s="61">
        <v>38</v>
      </c>
      <c r="F91" s="61">
        <v>10</v>
      </c>
      <c r="G91" s="61">
        <f t="shared" si="6"/>
        <v>64.5</v>
      </c>
      <c r="H91" s="61">
        <v>108</v>
      </c>
      <c r="I91" s="61">
        <f t="shared" si="9"/>
        <v>64.5</v>
      </c>
      <c r="J91" s="61">
        <v>6450</v>
      </c>
      <c r="K91" s="63"/>
    </row>
    <row r="92" customHeight="1" spans="1:11">
      <c r="A92" s="12">
        <v>66</v>
      </c>
      <c r="B92" s="80"/>
      <c r="C92" s="61" t="s">
        <v>192</v>
      </c>
      <c r="D92" s="61">
        <v>43.5</v>
      </c>
      <c r="E92" s="61">
        <v>55</v>
      </c>
      <c r="F92" s="61">
        <v>13</v>
      </c>
      <c r="G92" s="61">
        <f t="shared" si="6"/>
        <v>92.25</v>
      </c>
      <c r="H92" s="61">
        <v>135</v>
      </c>
      <c r="I92" s="61">
        <f t="shared" si="9"/>
        <v>92.25</v>
      </c>
      <c r="J92" s="61">
        <v>9225</v>
      </c>
      <c r="K92" s="63"/>
    </row>
    <row r="93" customHeight="1" spans="1:11">
      <c r="A93" s="12">
        <v>67</v>
      </c>
      <c r="B93" s="80"/>
      <c r="C93" s="61" t="s">
        <v>193</v>
      </c>
      <c r="D93" s="61">
        <v>56.01</v>
      </c>
      <c r="E93" s="61">
        <v>40</v>
      </c>
      <c r="F93" s="61">
        <v>15</v>
      </c>
      <c r="G93" s="61">
        <f t="shared" si="6"/>
        <v>71.25</v>
      </c>
      <c r="H93" s="61">
        <v>171</v>
      </c>
      <c r="I93" s="61">
        <f t="shared" si="9"/>
        <v>71.25</v>
      </c>
      <c r="J93" s="61">
        <v>7125</v>
      </c>
      <c r="K93" s="63"/>
    </row>
    <row r="94" customHeight="1" spans="1:11">
      <c r="A94" s="12">
        <v>68</v>
      </c>
      <c r="B94" s="80"/>
      <c r="C94" s="61" t="s">
        <v>194</v>
      </c>
      <c r="D94" s="61">
        <v>24.78</v>
      </c>
      <c r="E94" s="61">
        <v>30</v>
      </c>
      <c r="F94" s="61">
        <v>12</v>
      </c>
      <c r="G94" s="61">
        <f t="shared" si="6"/>
        <v>54</v>
      </c>
      <c r="H94" s="61">
        <v>69</v>
      </c>
      <c r="I94" s="61">
        <f t="shared" si="9"/>
        <v>54</v>
      </c>
      <c r="J94" s="61">
        <v>5400</v>
      </c>
      <c r="K94" s="63"/>
    </row>
    <row r="95" customHeight="1" spans="1:11">
      <c r="A95" s="12">
        <v>69</v>
      </c>
      <c r="B95" s="80"/>
      <c r="C95" s="61" t="s">
        <v>195</v>
      </c>
      <c r="D95" s="61">
        <v>129.8</v>
      </c>
      <c r="E95" s="61">
        <v>61</v>
      </c>
      <c r="F95" s="61">
        <v>24</v>
      </c>
      <c r="G95" s="61">
        <f t="shared" si="6"/>
        <v>109.5</v>
      </c>
      <c r="H95" s="61">
        <v>342</v>
      </c>
      <c r="I95" s="61">
        <f t="shared" si="9"/>
        <v>109.5</v>
      </c>
      <c r="J95" s="61">
        <v>10950</v>
      </c>
      <c r="K95" s="63"/>
    </row>
    <row r="96" customHeight="1" spans="1:11">
      <c r="A96" s="12">
        <v>70</v>
      </c>
      <c r="B96" s="80"/>
      <c r="C96" s="61" t="s">
        <v>196</v>
      </c>
      <c r="D96" s="61">
        <v>170.88</v>
      </c>
      <c r="E96" s="61">
        <v>48</v>
      </c>
      <c r="F96" s="61">
        <v>8</v>
      </c>
      <c r="G96" s="61">
        <f t="shared" si="6"/>
        <v>78</v>
      </c>
      <c r="H96" s="61">
        <v>450</v>
      </c>
      <c r="I96" s="61">
        <f t="shared" si="9"/>
        <v>78</v>
      </c>
      <c r="J96" s="61">
        <v>7800</v>
      </c>
      <c r="K96" s="63"/>
    </row>
    <row r="97" customHeight="1" spans="1:11">
      <c r="A97" s="12">
        <v>71</v>
      </c>
      <c r="B97" s="80"/>
      <c r="C97" s="61" t="s">
        <v>197</v>
      </c>
      <c r="D97" s="61">
        <v>30</v>
      </c>
      <c r="E97" s="61">
        <v>250</v>
      </c>
      <c r="F97" s="61">
        <v>67</v>
      </c>
      <c r="G97" s="61">
        <f t="shared" si="6"/>
        <v>425.25</v>
      </c>
      <c r="H97" s="61">
        <v>152</v>
      </c>
      <c r="I97" s="61">
        <v>152</v>
      </c>
      <c r="J97" s="61">
        <v>15200</v>
      </c>
      <c r="K97" s="63"/>
    </row>
    <row r="98" customHeight="1" spans="1:11">
      <c r="A98" s="12">
        <v>72</v>
      </c>
      <c r="B98" s="80"/>
      <c r="C98" s="61" t="s">
        <v>198</v>
      </c>
      <c r="D98" s="61">
        <v>60</v>
      </c>
      <c r="E98" s="61">
        <v>21</v>
      </c>
      <c r="F98" s="61">
        <v>10</v>
      </c>
      <c r="G98" s="61">
        <f t="shared" si="6"/>
        <v>39</v>
      </c>
      <c r="H98" s="61">
        <v>230</v>
      </c>
      <c r="I98" s="61">
        <f>G98</f>
        <v>39</v>
      </c>
      <c r="J98" s="61">
        <v>3900</v>
      </c>
      <c r="K98" s="63"/>
    </row>
    <row r="99" customHeight="1" spans="1:11">
      <c r="A99" s="12">
        <v>73</v>
      </c>
      <c r="B99" s="62"/>
      <c r="C99" s="61" t="s">
        <v>199</v>
      </c>
      <c r="D99" s="61">
        <v>100</v>
      </c>
      <c r="E99" s="61">
        <v>23</v>
      </c>
      <c r="F99" s="61">
        <v>9</v>
      </c>
      <c r="G99" s="61">
        <f t="shared" si="6"/>
        <v>41.25</v>
      </c>
      <c r="H99" s="61">
        <v>290</v>
      </c>
      <c r="I99" s="61">
        <f>G99</f>
        <v>41.25</v>
      </c>
      <c r="J99" s="61">
        <v>4125</v>
      </c>
      <c r="K99" s="63"/>
    </row>
    <row r="100" s="33" customFormat="1" ht="21" customHeight="1" spans="1:11">
      <c r="A100" s="51"/>
      <c r="B100" s="51" t="s">
        <v>29</v>
      </c>
      <c r="C100" s="51"/>
      <c r="D100" s="51">
        <f>SUM(D79:D99)</f>
        <v>1581.86</v>
      </c>
      <c r="E100" s="51">
        <f t="shared" ref="E100:J100" si="10">SUM(E79:E99)</f>
        <v>1563</v>
      </c>
      <c r="F100" s="51">
        <f t="shared" si="10"/>
        <v>434</v>
      </c>
      <c r="G100" s="51">
        <f t="shared" si="10"/>
        <v>2670</v>
      </c>
      <c r="H100" s="49">
        <f t="shared" si="10"/>
        <v>5843</v>
      </c>
      <c r="I100" s="51">
        <f t="shared" si="10"/>
        <v>2271.75</v>
      </c>
      <c r="J100" s="51">
        <f t="shared" si="10"/>
        <v>227175</v>
      </c>
      <c r="K100" s="84"/>
    </row>
    <row r="101" customHeight="1" spans="1:11">
      <c r="A101" s="12">
        <v>74</v>
      </c>
      <c r="B101" s="60" t="s">
        <v>72</v>
      </c>
      <c r="C101" s="61" t="s">
        <v>200</v>
      </c>
      <c r="D101" s="61">
        <v>150</v>
      </c>
      <c r="E101" s="61">
        <v>185</v>
      </c>
      <c r="F101" s="61">
        <v>60</v>
      </c>
      <c r="G101" s="61">
        <v>322.5</v>
      </c>
      <c r="H101" s="61">
        <v>450</v>
      </c>
      <c r="I101" s="61">
        <v>322.5</v>
      </c>
      <c r="J101" s="61">
        <v>32250</v>
      </c>
      <c r="K101" s="63"/>
    </row>
    <row r="102" customHeight="1" spans="1:11">
      <c r="A102" s="12">
        <v>75</v>
      </c>
      <c r="B102" s="62"/>
      <c r="C102" s="61" t="s">
        <v>201</v>
      </c>
      <c r="D102" s="61">
        <v>150</v>
      </c>
      <c r="E102" s="61">
        <v>132</v>
      </c>
      <c r="F102" s="61">
        <v>75</v>
      </c>
      <c r="G102" s="61">
        <v>254.25</v>
      </c>
      <c r="H102" s="61">
        <v>450</v>
      </c>
      <c r="I102" s="61">
        <v>254.25</v>
      </c>
      <c r="J102" s="61">
        <v>25425</v>
      </c>
      <c r="K102" s="63"/>
    </row>
    <row r="103" s="25" customFormat="1" ht="21" customHeight="1" spans="1:11">
      <c r="A103" s="43"/>
      <c r="B103" s="43" t="s">
        <v>29</v>
      </c>
      <c r="C103" s="43"/>
      <c r="D103" s="43">
        <f t="shared" ref="D103:J103" si="11">SUM(D101:D102)</f>
        <v>300</v>
      </c>
      <c r="E103" s="43">
        <f t="shared" si="11"/>
        <v>317</v>
      </c>
      <c r="F103" s="43">
        <f t="shared" si="11"/>
        <v>135</v>
      </c>
      <c r="G103" s="43">
        <f t="shared" si="11"/>
        <v>576.75</v>
      </c>
      <c r="H103" s="43">
        <f t="shared" si="11"/>
        <v>900</v>
      </c>
      <c r="I103" s="43">
        <f t="shared" si="11"/>
        <v>576.75</v>
      </c>
      <c r="J103" s="43">
        <f t="shared" si="11"/>
        <v>57675</v>
      </c>
      <c r="K103" s="63"/>
    </row>
    <row r="104" customFormat="1" ht="21" customHeight="1" spans="1:11">
      <c r="A104" s="81" t="s">
        <v>102</v>
      </c>
      <c r="B104" s="81"/>
      <c r="C104" s="81"/>
      <c r="D104" s="82">
        <f t="shared" ref="D104:J104" si="12">D103+D100+D78+D25</f>
        <v>8135.86</v>
      </c>
      <c r="E104" s="82">
        <f t="shared" si="12"/>
        <v>9420</v>
      </c>
      <c r="F104" s="82">
        <f t="shared" si="12"/>
        <v>3109</v>
      </c>
      <c r="G104" s="82">
        <f t="shared" si="12"/>
        <v>16370.5</v>
      </c>
      <c r="H104" s="82">
        <f t="shared" si="12"/>
        <v>25505</v>
      </c>
      <c r="I104" s="82">
        <f t="shared" si="12"/>
        <v>14841.75</v>
      </c>
      <c r="J104" s="82">
        <f t="shared" si="12"/>
        <v>1484175</v>
      </c>
      <c r="K104" s="22"/>
    </row>
    <row r="105" customHeight="1" spans="1:11">
      <c r="A105" s="16" t="s">
        <v>103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</sheetData>
  <mergeCells count="22">
    <mergeCell ref="A1:K1"/>
    <mergeCell ref="A2:K2"/>
    <mergeCell ref="E3:F3"/>
    <mergeCell ref="B25:C25"/>
    <mergeCell ref="B78:C78"/>
    <mergeCell ref="B100:C100"/>
    <mergeCell ref="B103:C103"/>
    <mergeCell ref="A104:C104"/>
    <mergeCell ref="A105:K105"/>
    <mergeCell ref="A3:A4"/>
    <mergeCell ref="B3:B4"/>
    <mergeCell ref="B5:B24"/>
    <mergeCell ref="B26:B77"/>
    <mergeCell ref="B79:B99"/>
    <mergeCell ref="B101:B102"/>
    <mergeCell ref="C3:C4"/>
    <mergeCell ref="D3:D4"/>
    <mergeCell ref="G3:G4"/>
    <mergeCell ref="H3:H4"/>
    <mergeCell ref="I3:I4"/>
    <mergeCell ref="J3:J4"/>
    <mergeCell ref="K3:K4"/>
  </mergeCells>
  <conditionalFormatting sqref="J79:J99">
    <cfRule type="duplicateValues" dxfId="0" priority="1"/>
  </conditionalFormatting>
  <pageMargins left="0.75" right="0.75" top="1" bottom="1" header="0.5" footer="1"/>
  <pageSetup paperSize="9" scale="85" orientation="landscape"/>
  <headerFooter/>
  <ignoredErrors>
    <ignoredError sqref="I85" formula="1"/>
    <ignoredError sqref="F7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3" topLeftCell="A4" activePane="bottomLeft" state="frozen"/>
      <selection/>
      <selection pane="bottomLeft" activeCell="E22" sqref="E22"/>
    </sheetView>
  </sheetViews>
  <sheetFormatPr defaultColWidth="9" defaultRowHeight="13.5" customHeight="1"/>
  <cols>
    <col min="1" max="1" width="5.875" customWidth="1"/>
    <col min="2" max="2" width="15.25" customWidth="1"/>
    <col min="3" max="3" width="19" customWidth="1"/>
    <col min="4" max="4" width="11.375" customWidth="1"/>
    <col min="5" max="5" width="12.5" customWidth="1"/>
    <col min="6" max="6" width="12.25" customWidth="1"/>
  </cols>
  <sheetData>
    <row r="1" ht="43" customHeight="1" spans="1:6">
      <c r="A1" s="57" t="s">
        <v>202</v>
      </c>
      <c r="B1" s="57"/>
      <c r="C1" s="57"/>
      <c r="D1" s="57"/>
      <c r="E1" s="57"/>
      <c r="F1" s="57"/>
    </row>
    <row r="2" ht="36" customHeight="1" spans="1:6">
      <c r="A2" s="58" t="s">
        <v>203</v>
      </c>
      <c r="B2" s="58"/>
      <c r="C2" s="58"/>
      <c r="D2" s="58"/>
      <c r="E2" s="58"/>
      <c r="F2" s="58"/>
    </row>
    <row r="3" ht="62" customHeight="1" spans="1:6">
      <c r="A3" s="36" t="s">
        <v>2</v>
      </c>
      <c r="B3" s="36" t="s">
        <v>3</v>
      </c>
      <c r="C3" s="36" t="s">
        <v>204</v>
      </c>
      <c r="D3" s="37" t="s">
        <v>205</v>
      </c>
      <c r="E3" s="5" t="s">
        <v>206</v>
      </c>
      <c r="F3" s="59" t="s">
        <v>11</v>
      </c>
    </row>
    <row r="4" ht="18" customHeight="1" spans="1:6">
      <c r="A4" s="9">
        <v>1</v>
      </c>
      <c r="B4" s="60" t="s">
        <v>33</v>
      </c>
      <c r="C4" s="61" t="s">
        <v>48</v>
      </c>
      <c r="D4" s="61">
        <v>100</v>
      </c>
      <c r="E4" s="61">
        <v>20000</v>
      </c>
      <c r="F4" s="12"/>
    </row>
    <row r="5" ht="14.25" spans="1:6">
      <c r="A5" s="9">
        <v>2</v>
      </c>
      <c r="B5" s="62"/>
      <c r="C5" s="61" t="s">
        <v>44</v>
      </c>
      <c r="D5" s="61">
        <v>100</v>
      </c>
      <c r="E5" s="61">
        <v>20000</v>
      </c>
      <c r="F5" s="12"/>
    </row>
    <row r="6" ht="14.25" spans="1:6">
      <c r="A6" s="9">
        <v>3</v>
      </c>
      <c r="B6" s="60" t="s">
        <v>72</v>
      </c>
      <c r="C6" s="61" t="s">
        <v>207</v>
      </c>
      <c r="D6" s="61">
        <v>100</v>
      </c>
      <c r="E6" s="61">
        <v>20000</v>
      </c>
      <c r="F6" s="63"/>
    </row>
    <row r="7" customHeight="1" spans="1:6">
      <c r="A7" s="9">
        <v>4</v>
      </c>
      <c r="B7" s="62"/>
      <c r="C7" s="61" t="s">
        <v>208</v>
      </c>
      <c r="D7" s="61">
        <v>100</v>
      </c>
      <c r="E7" s="61">
        <v>20000</v>
      </c>
      <c r="F7" s="63"/>
    </row>
    <row r="8" s="25" customFormat="1" ht="28" customHeight="1" spans="1:6">
      <c r="A8" s="44"/>
      <c r="B8" s="13" t="s">
        <v>102</v>
      </c>
      <c r="C8" s="14"/>
      <c r="D8" s="15">
        <f>SUM(D4:D7)</f>
        <v>400</v>
      </c>
      <c r="E8" s="15">
        <f>SUM(E4:E7)</f>
        <v>80000</v>
      </c>
      <c r="F8" s="15"/>
    </row>
    <row r="9" spans="1:11">
      <c r="A9" s="16" t="s">
        <v>209</v>
      </c>
      <c r="B9" s="16"/>
      <c r="C9" s="16"/>
      <c r="D9" s="16"/>
      <c r="E9" s="16"/>
      <c r="F9" s="16"/>
      <c r="G9" s="16"/>
      <c r="H9" s="55"/>
      <c r="I9" s="55"/>
      <c r="J9" s="55"/>
      <c r="K9" s="55"/>
    </row>
  </sheetData>
  <mergeCells count="6">
    <mergeCell ref="A1:F1"/>
    <mergeCell ref="A2:F2"/>
    <mergeCell ref="B8:C8"/>
    <mergeCell ref="A9:G9"/>
    <mergeCell ref="B4:B5"/>
    <mergeCell ref="B6:B7"/>
  </mergeCells>
  <pageMargins left="1.69236111111111" right="0.75" top="1.18055555555556" bottom="1" header="0.5" footer="0.5"/>
  <pageSetup paperSize="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pane ySplit="3" topLeftCell="A11" activePane="bottomLeft" state="frozen"/>
      <selection/>
      <selection pane="bottomLeft" activeCell="F30" sqref="F30"/>
    </sheetView>
  </sheetViews>
  <sheetFormatPr defaultColWidth="9" defaultRowHeight="13.5" customHeight="1"/>
  <cols>
    <col min="1" max="1" width="4.5" customWidth="1"/>
    <col min="2" max="2" width="9" customWidth="1"/>
    <col min="3" max="3" width="27.1666666666667" customWidth="1"/>
    <col min="4" max="4" width="7.125" customWidth="1"/>
    <col min="5" max="5" width="14.625" customWidth="1"/>
  </cols>
  <sheetData>
    <row r="1" ht="39" customHeight="1" spans="1:5">
      <c r="A1" s="34" t="s">
        <v>210</v>
      </c>
      <c r="B1" s="34"/>
      <c r="C1" s="34"/>
      <c r="D1" s="34"/>
      <c r="E1" s="34"/>
    </row>
    <row r="2" ht="29" customHeight="1" spans="1:5">
      <c r="A2" s="35" t="s">
        <v>211</v>
      </c>
      <c r="B2" s="35"/>
      <c r="C2" s="35"/>
      <c r="D2" s="35"/>
      <c r="E2" s="35"/>
    </row>
    <row r="3" ht="61" customHeight="1" spans="1:6">
      <c r="A3" s="36" t="s">
        <v>2</v>
      </c>
      <c r="B3" s="36" t="s">
        <v>106</v>
      </c>
      <c r="C3" s="36" t="s">
        <v>204</v>
      </c>
      <c r="D3" s="36" t="s">
        <v>212</v>
      </c>
      <c r="E3" s="37" t="s">
        <v>206</v>
      </c>
      <c r="F3" s="22" t="s">
        <v>11</v>
      </c>
    </row>
    <row r="4" s="1" customFormat="1" ht="17" customHeight="1" spans="1:6">
      <c r="A4" s="38">
        <v>1</v>
      </c>
      <c r="B4" s="39" t="s">
        <v>14</v>
      </c>
      <c r="C4" s="12" t="s">
        <v>213</v>
      </c>
      <c r="D4" s="12">
        <v>1</v>
      </c>
      <c r="E4" s="12">
        <v>3000</v>
      </c>
      <c r="F4" s="40"/>
    </row>
    <row r="5" ht="17" customHeight="1" spans="1:6">
      <c r="A5" s="38">
        <v>2</v>
      </c>
      <c r="B5" s="39"/>
      <c r="C5" s="12" t="s">
        <v>110</v>
      </c>
      <c r="D5" s="12">
        <v>1</v>
      </c>
      <c r="E5" s="12">
        <v>3000</v>
      </c>
      <c r="F5" s="23"/>
    </row>
    <row r="6" ht="17" customHeight="1" spans="1:6">
      <c r="A6" s="38">
        <v>3</v>
      </c>
      <c r="B6" s="39"/>
      <c r="C6" s="12" t="s">
        <v>214</v>
      </c>
      <c r="D6" s="12">
        <v>1</v>
      </c>
      <c r="E6" s="12">
        <v>3000</v>
      </c>
      <c r="F6" s="23"/>
    </row>
    <row r="7" ht="15" customHeight="1" spans="1:6">
      <c r="A7" s="38">
        <v>4</v>
      </c>
      <c r="B7" s="39"/>
      <c r="C7" s="12" t="s">
        <v>215</v>
      </c>
      <c r="D7" s="12">
        <v>1</v>
      </c>
      <c r="E7" s="12">
        <v>3000</v>
      </c>
      <c r="F7" s="23"/>
    </row>
    <row r="8" ht="15" customHeight="1" spans="1:6">
      <c r="A8" s="38">
        <v>5</v>
      </c>
      <c r="B8" s="39"/>
      <c r="C8" s="12" t="s">
        <v>216</v>
      </c>
      <c r="D8" s="12">
        <v>1</v>
      </c>
      <c r="E8" s="12">
        <v>3000</v>
      </c>
      <c r="F8" s="23"/>
    </row>
    <row r="9" ht="15" customHeight="1" spans="1:6">
      <c r="A9" s="38">
        <v>6</v>
      </c>
      <c r="B9" s="39"/>
      <c r="C9" s="12" t="s">
        <v>126</v>
      </c>
      <c r="D9" s="12">
        <v>1</v>
      </c>
      <c r="E9" s="12">
        <v>3000</v>
      </c>
      <c r="F9" s="23"/>
    </row>
    <row r="10" customHeight="1" spans="1:6">
      <c r="A10" s="38">
        <v>7</v>
      </c>
      <c r="B10" s="39"/>
      <c r="C10" s="12" t="s">
        <v>122</v>
      </c>
      <c r="D10" s="12">
        <v>1</v>
      </c>
      <c r="E10" s="12">
        <v>3000</v>
      </c>
      <c r="F10" s="23"/>
    </row>
    <row r="11" customHeight="1" spans="1:6">
      <c r="A11" s="38">
        <v>8</v>
      </c>
      <c r="B11" s="39"/>
      <c r="C11" s="12" t="s">
        <v>217</v>
      </c>
      <c r="D11" s="12">
        <v>1</v>
      </c>
      <c r="E11" s="12">
        <v>3000</v>
      </c>
      <c r="F11" s="23"/>
    </row>
    <row r="12" customHeight="1" spans="1:10">
      <c r="A12" s="38">
        <v>9</v>
      </c>
      <c r="B12" s="39"/>
      <c r="C12" s="12" t="s">
        <v>120</v>
      </c>
      <c r="D12" s="12">
        <v>1</v>
      </c>
      <c r="E12" s="12">
        <v>3000</v>
      </c>
      <c r="F12" s="23"/>
      <c r="J12" s="56"/>
    </row>
    <row r="13" customHeight="1" spans="1:6">
      <c r="A13" s="38">
        <v>10</v>
      </c>
      <c r="B13" s="39"/>
      <c r="C13" s="12" t="s">
        <v>218</v>
      </c>
      <c r="D13" s="12">
        <v>1</v>
      </c>
      <c r="E13" s="12">
        <v>3000</v>
      </c>
      <c r="F13" s="23"/>
    </row>
    <row r="14" customHeight="1" spans="1:6">
      <c r="A14" s="38">
        <v>11</v>
      </c>
      <c r="B14" s="39"/>
      <c r="C14" s="12" t="s">
        <v>21</v>
      </c>
      <c r="D14" s="12">
        <v>1</v>
      </c>
      <c r="E14" s="12">
        <v>3000</v>
      </c>
      <c r="F14" s="23"/>
    </row>
    <row r="15" customHeight="1" spans="1:6">
      <c r="A15" s="38">
        <v>12</v>
      </c>
      <c r="B15" s="39"/>
      <c r="C15" s="12" t="s">
        <v>24</v>
      </c>
      <c r="D15" s="12">
        <v>1</v>
      </c>
      <c r="E15" s="12">
        <v>3000</v>
      </c>
      <c r="F15" s="23"/>
    </row>
    <row r="16" s="25" customFormat="1" customHeight="1" spans="1:6">
      <c r="A16" s="12"/>
      <c r="B16" s="41" t="s">
        <v>29</v>
      </c>
      <c r="C16" s="42"/>
      <c r="D16" s="43">
        <f>SUM(D4:D15)</f>
        <v>12</v>
      </c>
      <c r="E16" s="43">
        <f>SUM(E4:E15)</f>
        <v>36000</v>
      </c>
      <c r="F16" s="44"/>
    </row>
    <row r="17" customHeight="1" spans="1:6">
      <c r="A17" s="12">
        <v>13</v>
      </c>
      <c r="B17" s="45" t="s">
        <v>30</v>
      </c>
      <c r="C17" s="12" t="s">
        <v>219</v>
      </c>
      <c r="D17" s="12">
        <v>1</v>
      </c>
      <c r="E17" s="12">
        <v>3000</v>
      </c>
      <c r="F17" s="23"/>
    </row>
    <row r="18" customHeight="1" spans="1:6">
      <c r="A18" s="12">
        <v>14</v>
      </c>
      <c r="B18" s="46"/>
      <c r="C18" s="12" t="s">
        <v>172</v>
      </c>
      <c r="D18" s="12">
        <v>1</v>
      </c>
      <c r="E18" s="12">
        <v>3000</v>
      </c>
      <c r="F18" s="23"/>
    </row>
    <row r="19" customHeight="1" spans="1:6">
      <c r="A19" s="12">
        <v>15</v>
      </c>
      <c r="B19" s="46"/>
      <c r="C19" s="12" t="s">
        <v>171</v>
      </c>
      <c r="D19" s="12">
        <v>1</v>
      </c>
      <c r="E19" s="12">
        <v>3000</v>
      </c>
      <c r="F19" s="23"/>
    </row>
    <row r="20" customHeight="1" spans="1:6">
      <c r="A20" s="12">
        <v>16</v>
      </c>
      <c r="B20" s="46"/>
      <c r="C20" s="12" t="s">
        <v>220</v>
      </c>
      <c r="D20" s="12">
        <v>1</v>
      </c>
      <c r="E20" s="12">
        <v>3000</v>
      </c>
      <c r="F20" s="23"/>
    </row>
    <row r="21" customHeight="1" spans="1:6">
      <c r="A21" s="12">
        <v>17</v>
      </c>
      <c r="B21" s="46"/>
      <c r="C21" s="12" t="s">
        <v>157</v>
      </c>
      <c r="D21" s="12">
        <v>1</v>
      </c>
      <c r="E21" s="12">
        <v>3000</v>
      </c>
      <c r="F21" s="23"/>
    </row>
    <row r="22" customHeight="1" spans="1:6">
      <c r="A22" s="12">
        <v>18</v>
      </c>
      <c r="B22" s="46"/>
      <c r="C22" s="12" t="s">
        <v>31</v>
      </c>
      <c r="D22" s="12">
        <v>1</v>
      </c>
      <c r="E22" s="12">
        <v>3000</v>
      </c>
      <c r="F22" s="23"/>
    </row>
    <row r="23" customHeight="1" spans="1:6">
      <c r="A23" s="12">
        <v>19</v>
      </c>
      <c r="B23" s="47"/>
      <c r="C23" s="12" t="s">
        <v>221</v>
      </c>
      <c r="D23" s="12">
        <v>1</v>
      </c>
      <c r="E23" s="12">
        <v>3000</v>
      </c>
      <c r="F23" s="23"/>
    </row>
    <row r="24" s="33" customFormat="1" customHeight="1" spans="1:6">
      <c r="A24" s="48"/>
      <c r="B24" s="49" t="s">
        <v>29</v>
      </c>
      <c r="C24" s="50"/>
      <c r="D24" s="51">
        <f>SUM(D17:D23)</f>
        <v>7</v>
      </c>
      <c r="E24" s="51">
        <f>SUM(E17:E23)</f>
        <v>21000</v>
      </c>
      <c r="F24" s="52"/>
    </row>
    <row r="25" customHeight="1" spans="1:6">
      <c r="A25" s="12">
        <v>20</v>
      </c>
      <c r="B25" s="45" t="s">
        <v>33</v>
      </c>
      <c r="C25" s="12" t="s">
        <v>40</v>
      </c>
      <c r="D25" s="12">
        <v>1</v>
      </c>
      <c r="E25" s="12">
        <v>3000</v>
      </c>
      <c r="F25" s="23"/>
    </row>
    <row r="26" customHeight="1" spans="1:6">
      <c r="A26" s="12">
        <v>21</v>
      </c>
      <c r="B26" s="47"/>
      <c r="C26" s="12" t="s">
        <v>199</v>
      </c>
      <c r="D26" s="12">
        <v>1</v>
      </c>
      <c r="E26" s="12">
        <v>3000</v>
      </c>
      <c r="F26" s="23"/>
    </row>
    <row r="27" s="25" customFormat="1" customHeight="1" spans="1:6">
      <c r="A27" s="12"/>
      <c r="B27" s="41" t="s">
        <v>29</v>
      </c>
      <c r="C27" s="42"/>
      <c r="D27" s="43">
        <f>SUM(D25:D26)</f>
        <v>2</v>
      </c>
      <c r="E27" s="43">
        <f>SUM(E25:E26)</f>
        <v>6000</v>
      </c>
      <c r="F27" s="44"/>
    </row>
    <row r="28" customHeight="1" spans="1:6">
      <c r="A28" s="12">
        <v>22</v>
      </c>
      <c r="B28" s="12" t="s">
        <v>72</v>
      </c>
      <c r="C28" s="53" t="s">
        <v>95</v>
      </c>
      <c r="D28" s="12">
        <v>1</v>
      </c>
      <c r="E28" s="12">
        <v>3000</v>
      </c>
      <c r="F28" s="23"/>
    </row>
    <row r="29" customHeight="1" spans="1:6">
      <c r="A29" s="12">
        <v>23</v>
      </c>
      <c r="B29" s="12"/>
      <c r="C29" s="53" t="s">
        <v>222</v>
      </c>
      <c r="D29" s="12">
        <v>1</v>
      </c>
      <c r="E29" s="12">
        <v>3000</v>
      </c>
      <c r="F29" s="23"/>
    </row>
    <row r="30" customHeight="1" spans="1:6">
      <c r="A30" s="12">
        <v>24</v>
      </c>
      <c r="B30" s="12"/>
      <c r="C30" s="53" t="s">
        <v>223</v>
      </c>
      <c r="D30" s="12">
        <v>1</v>
      </c>
      <c r="E30" s="12">
        <v>3000</v>
      </c>
      <c r="F30" s="23"/>
    </row>
    <row r="31" customHeight="1" spans="1:6">
      <c r="A31" s="12">
        <v>25</v>
      </c>
      <c r="B31" s="12"/>
      <c r="C31" s="53" t="s">
        <v>224</v>
      </c>
      <c r="D31" s="12">
        <v>1</v>
      </c>
      <c r="E31" s="12">
        <v>3000</v>
      </c>
      <c r="F31" s="23"/>
    </row>
    <row r="32" customHeight="1" spans="1:6">
      <c r="A32" s="12">
        <v>26</v>
      </c>
      <c r="B32" s="12"/>
      <c r="C32" s="54" t="s">
        <v>225</v>
      </c>
      <c r="D32" s="47">
        <v>1</v>
      </c>
      <c r="E32" s="12">
        <v>3000</v>
      </c>
      <c r="F32" s="23"/>
    </row>
    <row r="33" customHeight="1" spans="1:6">
      <c r="A33" s="12">
        <v>27</v>
      </c>
      <c r="B33" s="12"/>
      <c r="C33" s="53" t="s">
        <v>226</v>
      </c>
      <c r="D33" s="12">
        <v>1</v>
      </c>
      <c r="E33" s="12">
        <v>3000</v>
      </c>
      <c r="F33" s="23"/>
    </row>
    <row r="34" customHeight="1" spans="1:6">
      <c r="A34" s="12">
        <v>28</v>
      </c>
      <c r="B34" s="12"/>
      <c r="C34" s="54" t="s">
        <v>227</v>
      </c>
      <c r="D34" s="47">
        <v>1</v>
      </c>
      <c r="E34" s="12">
        <v>3000</v>
      </c>
      <c r="F34" s="23"/>
    </row>
    <row r="35" customHeight="1" spans="1:6">
      <c r="A35" s="12">
        <v>29</v>
      </c>
      <c r="B35" s="12"/>
      <c r="C35" s="53" t="s">
        <v>99</v>
      </c>
      <c r="D35" s="12">
        <v>1</v>
      </c>
      <c r="E35" s="12">
        <v>3000</v>
      </c>
      <c r="F35" s="23"/>
    </row>
    <row r="36" customHeight="1" spans="1:6">
      <c r="A36" s="12">
        <v>30</v>
      </c>
      <c r="B36" s="12"/>
      <c r="C36" s="53" t="s">
        <v>228</v>
      </c>
      <c r="D36" s="12">
        <v>1</v>
      </c>
      <c r="E36" s="12">
        <v>3000</v>
      </c>
      <c r="F36" s="23"/>
    </row>
    <row r="37" customHeight="1" spans="1:6">
      <c r="A37" s="12">
        <v>31</v>
      </c>
      <c r="B37" s="12"/>
      <c r="C37" s="54" t="s">
        <v>208</v>
      </c>
      <c r="D37" s="47">
        <v>1</v>
      </c>
      <c r="E37" s="12">
        <v>3000</v>
      </c>
      <c r="F37" s="23"/>
    </row>
    <row r="38" customHeight="1" spans="1:6">
      <c r="A38" s="12">
        <v>32</v>
      </c>
      <c r="B38" s="12"/>
      <c r="C38" s="54" t="s">
        <v>96</v>
      </c>
      <c r="D38" s="47">
        <v>1</v>
      </c>
      <c r="E38" s="12">
        <v>3000</v>
      </c>
      <c r="F38" s="23"/>
    </row>
    <row r="39" s="25" customFormat="1" customHeight="1" spans="1:6">
      <c r="A39" s="12"/>
      <c r="B39" s="41" t="s">
        <v>29</v>
      </c>
      <c r="C39" s="42"/>
      <c r="D39" s="43">
        <f>SUM(D28:D38)</f>
        <v>11</v>
      </c>
      <c r="E39" s="43">
        <f>SUM(E28:E38)</f>
        <v>33000</v>
      </c>
      <c r="F39" s="44"/>
    </row>
    <row r="40" s="25" customFormat="1" ht="22" customHeight="1" spans="1:6">
      <c r="A40" s="15" t="s">
        <v>102</v>
      </c>
      <c r="B40" s="15"/>
      <c r="C40" s="15"/>
      <c r="D40" s="15">
        <f>D16+D24+D27+D39</f>
        <v>32</v>
      </c>
      <c r="E40" s="15">
        <f>E39+E27+E24+E16</f>
        <v>96000</v>
      </c>
      <c r="F40" s="44"/>
    </row>
    <row r="41" customHeight="1" spans="1:11">
      <c r="A41" s="16" t="s">
        <v>229</v>
      </c>
      <c r="B41" s="16"/>
      <c r="C41" s="16"/>
      <c r="D41" s="16"/>
      <c r="E41" s="16"/>
      <c r="F41" s="16"/>
      <c r="G41" s="55"/>
      <c r="H41" s="55"/>
      <c r="I41" s="55"/>
      <c r="J41" s="55"/>
      <c r="K41" s="55"/>
    </row>
  </sheetData>
  <mergeCells count="12">
    <mergeCell ref="A1:E1"/>
    <mergeCell ref="A2:E2"/>
    <mergeCell ref="B16:C16"/>
    <mergeCell ref="B24:C24"/>
    <mergeCell ref="B27:C27"/>
    <mergeCell ref="B39:C39"/>
    <mergeCell ref="A40:C40"/>
    <mergeCell ref="A41:F41"/>
    <mergeCell ref="B4:B15"/>
    <mergeCell ref="B17:B23"/>
    <mergeCell ref="B25:B26"/>
    <mergeCell ref="B28:B38"/>
  </mergeCells>
  <pageMargins left="0.865972222222222" right="0.75" top="1" bottom="1" header="0.5" footer="0.5"/>
  <pageSetup paperSize="9" scale="90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4" topLeftCell="A5" activePane="bottomLeft" state="frozen"/>
      <selection/>
      <selection pane="bottomLeft" activeCell="G22" sqref="G22"/>
    </sheetView>
  </sheetViews>
  <sheetFormatPr defaultColWidth="9" defaultRowHeight="13.5" customHeight="1"/>
  <cols>
    <col min="1" max="1" width="6.125" customWidth="1"/>
    <col min="2" max="2" width="12.625" customWidth="1"/>
    <col min="3" max="3" width="20.125" customWidth="1"/>
    <col min="4" max="4" width="6.625" customWidth="1"/>
    <col min="5" max="5" width="6.125" customWidth="1"/>
    <col min="6" max="6" width="16.625" customWidth="1"/>
    <col min="7" max="8" width="8.75" customWidth="1"/>
    <col min="9" max="9" width="10.375" customWidth="1"/>
    <col min="10" max="10" width="27.5" customWidth="1"/>
    <col min="11" max="11" width="7.875" customWidth="1"/>
  </cols>
  <sheetData>
    <row r="1" ht="33" customHeight="1" spans="1:11">
      <c r="A1" s="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231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60" customHeight="1" spans="1:11">
      <c r="A3" s="4" t="s">
        <v>2</v>
      </c>
      <c r="B3" s="5" t="s">
        <v>106</v>
      </c>
      <c r="C3" s="5" t="s">
        <v>4</v>
      </c>
      <c r="D3" s="5" t="s">
        <v>232</v>
      </c>
      <c r="E3" s="5"/>
      <c r="F3" s="5" t="s">
        <v>233</v>
      </c>
      <c r="G3" s="5" t="s">
        <v>7</v>
      </c>
      <c r="H3" s="5" t="s">
        <v>8</v>
      </c>
      <c r="I3" s="5" t="s">
        <v>234</v>
      </c>
      <c r="J3" s="5" t="s">
        <v>10</v>
      </c>
      <c r="K3" s="17" t="s">
        <v>11</v>
      </c>
    </row>
    <row r="4" ht="33" customHeight="1" spans="1:11">
      <c r="A4" s="6"/>
      <c r="B4" s="7"/>
      <c r="C4" s="7"/>
      <c r="D4" s="7" t="s">
        <v>235</v>
      </c>
      <c r="E4" s="7" t="s">
        <v>236</v>
      </c>
      <c r="F4" s="7"/>
      <c r="G4" s="7"/>
      <c r="H4" s="7"/>
      <c r="I4" s="7"/>
      <c r="J4" s="7"/>
      <c r="K4" s="18"/>
    </row>
    <row r="5" s="24" customFormat="1" ht="32" customHeight="1" spans="1:11">
      <c r="A5" s="26">
        <v>1</v>
      </c>
      <c r="B5" s="27" t="s">
        <v>14</v>
      </c>
      <c r="C5" s="27" t="s">
        <v>26</v>
      </c>
      <c r="D5" s="27">
        <v>350</v>
      </c>
      <c r="E5" s="27">
        <v>180</v>
      </c>
      <c r="F5" s="27">
        <v>70</v>
      </c>
      <c r="G5" s="27">
        <v>20</v>
      </c>
      <c r="H5" s="27">
        <v>20</v>
      </c>
      <c r="I5" s="31">
        <v>2000</v>
      </c>
      <c r="J5" s="32" t="s">
        <v>23</v>
      </c>
      <c r="K5" s="27"/>
    </row>
    <row r="6" ht="33" customHeight="1" spans="1:11">
      <c r="A6" s="26">
        <v>2</v>
      </c>
      <c r="B6" s="27" t="s">
        <v>33</v>
      </c>
      <c r="C6" s="27" t="s">
        <v>237</v>
      </c>
      <c r="D6" s="27">
        <v>388</v>
      </c>
      <c r="E6" s="27"/>
      <c r="F6" s="27">
        <v>77.6</v>
      </c>
      <c r="G6" s="27">
        <v>76.8</v>
      </c>
      <c r="H6" s="27">
        <v>76.8</v>
      </c>
      <c r="I6" s="27">
        <v>7680</v>
      </c>
      <c r="J6" s="32" t="s">
        <v>23</v>
      </c>
      <c r="K6" s="27"/>
    </row>
    <row r="7" ht="16" customHeight="1" spans="1:11">
      <c r="A7" s="26">
        <v>3</v>
      </c>
      <c r="B7" s="28" t="s">
        <v>72</v>
      </c>
      <c r="C7" s="27" t="s">
        <v>238</v>
      </c>
      <c r="D7" s="27">
        <v>550</v>
      </c>
      <c r="E7" s="27"/>
      <c r="F7" s="27">
        <v>110</v>
      </c>
      <c r="G7" s="27">
        <v>59.94</v>
      </c>
      <c r="H7" s="27">
        <v>59.94</v>
      </c>
      <c r="I7" s="27">
        <v>5994</v>
      </c>
      <c r="J7" s="27" t="s">
        <v>35</v>
      </c>
      <c r="K7" s="27"/>
    </row>
    <row r="8" ht="30" customHeight="1" spans="1:11">
      <c r="A8" s="26">
        <v>4</v>
      </c>
      <c r="B8" s="29"/>
      <c r="C8" s="27" t="s">
        <v>239</v>
      </c>
      <c r="D8" s="27">
        <v>350</v>
      </c>
      <c r="E8" s="27"/>
      <c r="F8" s="27">
        <v>80</v>
      </c>
      <c r="G8" s="27">
        <v>31.16</v>
      </c>
      <c r="H8" s="27">
        <v>31.16</v>
      </c>
      <c r="I8" s="27">
        <v>3116</v>
      </c>
      <c r="J8" s="32" t="s">
        <v>23</v>
      </c>
      <c r="K8" s="27"/>
    </row>
    <row r="9" s="25" customFormat="1" ht="21" customHeight="1" spans="1:11">
      <c r="A9" s="15" t="s">
        <v>102</v>
      </c>
      <c r="B9" s="15"/>
      <c r="C9" s="15"/>
      <c r="D9" s="30">
        <f>SUM(D5:D8)</f>
        <v>1638</v>
      </c>
      <c r="E9" s="30">
        <v>180</v>
      </c>
      <c r="F9" s="30">
        <f>SUM(F5:F8)</f>
        <v>337.6</v>
      </c>
      <c r="G9" s="30">
        <f>SUM(G5:G8)</f>
        <v>187.9</v>
      </c>
      <c r="H9" s="30">
        <f>SUM(H5:H8)</f>
        <v>187.9</v>
      </c>
      <c r="I9" s="30">
        <f>SUM(I5:I8)</f>
        <v>18790</v>
      </c>
      <c r="J9" s="30"/>
      <c r="K9" s="30"/>
    </row>
    <row r="10" customHeight="1" spans="1:11">
      <c r="A10" s="16" t="s">
        <v>103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5">
    <mergeCell ref="A1:K1"/>
    <mergeCell ref="A2:K2"/>
    <mergeCell ref="D3:E3"/>
    <mergeCell ref="A9:C9"/>
    <mergeCell ref="A10:K10"/>
    <mergeCell ref="A3:A4"/>
    <mergeCell ref="B3:B4"/>
    <mergeCell ref="B7:B8"/>
    <mergeCell ref="C3:C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scale="82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pane ySplit="4" topLeftCell="A5" activePane="bottomLeft" state="frozen"/>
      <selection/>
      <selection pane="bottomLeft" activeCell="F15" sqref="F15"/>
    </sheetView>
  </sheetViews>
  <sheetFormatPr defaultColWidth="9" defaultRowHeight="13.5" customHeight="1" outlineLevelRow="7"/>
  <cols>
    <col min="1" max="1" width="5.375" customWidth="1"/>
    <col min="2" max="2" width="10.5" customWidth="1"/>
    <col min="3" max="3" width="26.875" customWidth="1"/>
    <col min="4" max="4" width="14.875" customWidth="1"/>
    <col min="6" max="6" width="16.625" customWidth="1"/>
    <col min="7" max="7" width="9.375" customWidth="1"/>
    <col min="8" max="8" width="9.5" customWidth="1"/>
    <col min="9" max="9" width="13.5" customWidth="1"/>
    <col min="10" max="10" width="9.5" customWidth="1"/>
    <col min="11" max="11" width="10" customWidth="1"/>
  </cols>
  <sheetData>
    <row r="1" ht="47" customHeight="1" spans="1:11">
      <c r="A1" s="2" t="s">
        <v>240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241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5" t="s">
        <v>106</v>
      </c>
      <c r="C3" s="5" t="s">
        <v>4</v>
      </c>
      <c r="D3" s="5" t="s">
        <v>232</v>
      </c>
      <c r="E3" s="5"/>
      <c r="F3" s="5" t="s">
        <v>233</v>
      </c>
      <c r="G3" s="5" t="s">
        <v>108</v>
      </c>
      <c r="H3" s="5" t="s">
        <v>8</v>
      </c>
      <c r="I3" s="5" t="s">
        <v>9</v>
      </c>
      <c r="J3" s="5" t="s">
        <v>242</v>
      </c>
      <c r="K3" s="17" t="s">
        <v>11</v>
      </c>
    </row>
    <row r="4" ht="35" customHeight="1" spans="1:11">
      <c r="A4" s="6"/>
      <c r="B4" s="7"/>
      <c r="C4" s="7"/>
      <c r="D4" s="7" t="s">
        <v>235</v>
      </c>
      <c r="E4" s="7" t="s">
        <v>236</v>
      </c>
      <c r="F4" s="7"/>
      <c r="G4" s="7"/>
      <c r="H4" s="7"/>
      <c r="I4" s="7"/>
      <c r="J4" s="7"/>
      <c r="K4" s="18"/>
    </row>
    <row r="5" s="1" customFormat="1" ht="38" customHeight="1" spans="1:11">
      <c r="A5" s="8">
        <v>1</v>
      </c>
      <c r="B5" s="9" t="s">
        <v>14</v>
      </c>
      <c r="C5" s="10" t="s">
        <v>243</v>
      </c>
      <c r="D5" s="8">
        <v>1900</v>
      </c>
      <c r="E5" s="8">
        <v>1300</v>
      </c>
      <c r="F5" s="8">
        <v>2550</v>
      </c>
      <c r="G5" s="8">
        <v>2100</v>
      </c>
      <c r="H5" s="8">
        <v>380</v>
      </c>
      <c r="I5" s="19">
        <v>38000</v>
      </c>
      <c r="J5" s="20">
        <v>700</v>
      </c>
      <c r="K5" s="21"/>
    </row>
    <row r="6" ht="18" customHeight="1" spans="1:11">
      <c r="A6" s="8">
        <v>2</v>
      </c>
      <c r="B6" s="9" t="s">
        <v>30</v>
      </c>
      <c r="C6" s="9" t="s">
        <v>244</v>
      </c>
      <c r="D6" s="9">
        <v>970</v>
      </c>
      <c r="E6" s="9">
        <v>194</v>
      </c>
      <c r="F6" s="9">
        <v>194</v>
      </c>
      <c r="G6" s="11">
        <v>1.94</v>
      </c>
      <c r="H6" s="12">
        <v>194</v>
      </c>
      <c r="I6" s="12">
        <f>F6*100</f>
        <v>19400</v>
      </c>
      <c r="J6" s="22">
        <v>50</v>
      </c>
      <c r="K6" s="23"/>
    </row>
    <row r="7" ht="26" customHeight="1" spans="1:11">
      <c r="A7" s="13" t="s">
        <v>102</v>
      </c>
      <c r="B7" s="14"/>
      <c r="C7" s="14"/>
      <c r="D7" s="15">
        <f>SUM(D5:D6)</f>
        <v>2870</v>
      </c>
      <c r="E7" s="15">
        <f t="shared" ref="E7:J7" si="0">SUM(E5:E6)</f>
        <v>1494</v>
      </c>
      <c r="F7" s="15">
        <f t="shared" si="0"/>
        <v>2744</v>
      </c>
      <c r="G7" s="15">
        <f t="shared" si="0"/>
        <v>2101.94</v>
      </c>
      <c r="H7" s="15">
        <f t="shared" si="0"/>
        <v>574</v>
      </c>
      <c r="I7" s="15">
        <f t="shared" si="0"/>
        <v>57400</v>
      </c>
      <c r="J7" s="15">
        <f t="shared" si="0"/>
        <v>750</v>
      </c>
      <c r="K7" s="15"/>
    </row>
    <row r="8" customHeight="1" spans="1:11">
      <c r="A8" s="16" t="s">
        <v>103</v>
      </c>
      <c r="B8" s="16"/>
      <c r="C8" s="16"/>
      <c r="D8" s="16"/>
      <c r="E8" s="16"/>
      <c r="F8" s="16"/>
      <c r="G8" s="16"/>
      <c r="H8" s="16"/>
      <c r="I8" s="16"/>
      <c r="J8" s="16"/>
      <c r="K8" s="16"/>
    </row>
  </sheetData>
  <mergeCells count="14">
    <mergeCell ref="A1:K1"/>
    <mergeCell ref="A2:K2"/>
    <mergeCell ref="D3:E3"/>
    <mergeCell ref="A7:C7"/>
    <mergeCell ref="A8:K8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scale="81" orientation="landscape" useFirstPageNumber="1"/>
  <headerFooter/>
  <ignoredErrors>
    <ignoredError sqref="J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购置青贮</vt:lpstr>
      <vt:lpstr>种植青贮</vt:lpstr>
      <vt:lpstr>挡风墙</vt:lpstr>
      <vt:lpstr>恒温水槽</vt:lpstr>
      <vt:lpstr>核心群、种羊场购置青贮</vt:lpstr>
      <vt:lpstr>核心群、种羊场种植补贴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雾霭少女</cp:lastModifiedBy>
  <cp:revision>0</cp:revision>
  <dcterms:created xsi:type="dcterms:W3CDTF">2024-09-07T02:29:00Z</dcterms:created>
  <dcterms:modified xsi:type="dcterms:W3CDTF">2024-11-22T03:04:53Z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4B4763FE699444ACBF13425399F0CB46_13</vt:lpwstr>
  </property>
  <property fmtid="{D5CDD505-2E9C-101B-9397-08002B2CF9AE}" pid="3" name="KSOProductBuildVer">
    <vt:lpwstr>2052-12.1.0.18608</vt:lpwstr>
  </property>
</Properties>
</file>